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2435" firstSheet="2" activeTab="2"/>
  </bookViews>
  <sheets>
    <sheet name="РЕЕСТР на 10.01.21" sheetId="5" r:id="rId1"/>
    <sheet name="РЕЕСТР на 10.04.21" sheetId="6" r:id="rId2"/>
    <sheet name="Эффективность ОМС" sheetId="9" r:id="rId3"/>
  </sheets>
  <calcPr calcId="125725"/>
</workbook>
</file>

<file path=xl/calcChain.xml><?xml version="1.0" encoding="utf-8"?>
<calcChain xmlns="http://schemas.openxmlformats.org/spreadsheetml/2006/main">
  <c r="D33" i="9"/>
  <c r="I17" i="6" l="1"/>
  <c r="K17" s="1"/>
  <c r="M17" s="1"/>
  <c r="I18"/>
  <c r="K18"/>
  <c r="M18" s="1"/>
  <c r="I19"/>
  <c r="K19" s="1"/>
  <c r="M19" s="1"/>
  <c r="I20"/>
  <c r="K20" s="1"/>
  <c r="M20" s="1"/>
  <c r="I21"/>
  <c r="K21" s="1"/>
  <c r="M21" s="1"/>
  <c r="I22"/>
  <c r="K22" s="1"/>
  <c r="M22" s="1"/>
  <c r="I23"/>
  <c r="K23" s="1"/>
  <c r="M23" s="1"/>
  <c r="I24"/>
  <c r="K24" s="1"/>
  <c r="M24" s="1"/>
  <c r="I25"/>
  <c r="K25" s="1"/>
  <c r="M25" s="1"/>
  <c r="I26"/>
  <c r="K26" s="1"/>
  <c r="M26" s="1"/>
  <c r="D4" i="9" l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7"/>
  <c r="D28"/>
  <c r="D29"/>
  <c r="D30"/>
  <c r="D31"/>
  <c r="D32"/>
  <c r="D3"/>
  <c r="N40" i="6" l="1"/>
  <c r="L40"/>
  <c r="J40"/>
  <c r="H40"/>
  <c r="C40"/>
  <c r="B40"/>
  <c r="N39"/>
  <c r="L39"/>
  <c r="J39"/>
  <c r="H39"/>
  <c r="C39"/>
  <c r="B39"/>
  <c r="N38"/>
  <c r="L38"/>
  <c r="J38"/>
  <c r="H38"/>
  <c r="C38"/>
  <c r="B38"/>
  <c r="I36"/>
  <c r="K36" s="1"/>
  <c r="C36"/>
  <c r="E36" s="1"/>
  <c r="B36"/>
  <c r="N35"/>
  <c r="L35"/>
  <c r="J35"/>
  <c r="H35"/>
  <c r="E35"/>
  <c r="I34"/>
  <c r="K34" s="1"/>
  <c r="M34" s="1"/>
  <c r="I33"/>
  <c r="K33" s="1"/>
  <c r="M33" s="1"/>
  <c r="K32"/>
  <c r="I32"/>
  <c r="I31"/>
  <c r="K31" s="1"/>
  <c r="M31" s="1"/>
  <c r="I30"/>
  <c r="K30" s="1"/>
  <c r="I29"/>
  <c r="K29" s="1"/>
  <c r="M29" s="1"/>
  <c r="G27"/>
  <c r="I16"/>
  <c r="K16" s="1"/>
  <c r="I15"/>
  <c r="K15" s="1"/>
  <c r="M15" s="1"/>
  <c r="I14"/>
  <c r="K14" s="1"/>
  <c r="I13"/>
  <c r="K13" s="1"/>
  <c r="M13" s="1"/>
  <c r="I12"/>
  <c r="K12" s="1"/>
  <c r="I11"/>
  <c r="I10"/>
  <c r="K10" s="1"/>
  <c r="I9"/>
  <c r="K9" s="1"/>
  <c r="M9" s="1"/>
  <c r="G8"/>
  <c r="I7"/>
  <c r="K7" s="1"/>
  <c r="G6"/>
  <c r="I6" s="1"/>
  <c r="I5"/>
  <c r="I27" l="1"/>
  <c r="K27" s="1"/>
  <c r="M27" s="1"/>
  <c r="D29"/>
  <c r="E29" s="1"/>
  <c r="K11"/>
  <c r="M11" s="1"/>
  <c r="D33"/>
  <c r="E33" s="1"/>
  <c r="D31"/>
  <c r="E31" s="1"/>
  <c r="M10"/>
  <c r="D10"/>
  <c r="E10" s="1"/>
  <c r="M12"/>
  <c r="D12"/>
  <c r="E12" s="1"/>
  <c r="M14"/>
  <c r="D14"/>
  <c r="E14" s="1"/>
  <c r="M16"/>
  <c r="D16"/>
  <c r="E16" s="1"/>
  <c r="D18"/>
  <c r="E18" s="1"/>
  <c r="D20"/>
  <c r="E20" s="1"/>
  <c r="D22"/>
  <c r="E22" s="1"/>
  <c r="D24"/>
  <c r="E24" s="1"/>
  <c r="D26"/>
  <c r="E26" s="1"/>
  <c r="M36"/>
  <c r="D36"/>
  <c r="K5"/>
  <c r="K6"/>
  <c r="M6" s="1"/>
  <c r="I38"/>
  <c r="M7"/>
  <c r="D7"/>
  <c r="E7" s="1"/>
  <c r="I8"/>
  <c r="G35"/>
  <c r="D9"/>
  <c r="E9" s="1"/>
  <c r="D11"/>
  <c r="E11" s="1"/>
  <c r="D13"/>
  <c r="E13" s="1"/>
  <c r="D15"/>
  <c r="E15" s="1"/>
  <c r="D17"/>
  <c r="E17" s="1"/>
  <c r="D19"/>
  <c r="E19" s="1"/>
  <c r="D21"/>
  <c r="E21" s="1"/>
  <c r="D23"/>
  <c r="E23" s="1"/>
  <c r="D25"/>
  <c r="E25" s="1"/>
  <c r="M30"/>
  <c r="D30"/>
  <c r="E30" s="1"/>
  <c r="M32"/>
  <c r="D32"/>
  <c r="E32" s="1"/>
  <c r="D34"/>
  <c r="E34" s="1"/>
  <c r="I40" l="1"/>
  <c r="I39"/>
  <c r="K8"/>
  <c r="D6"/>
  <c r="K38"/>
  <c r="M38"/>
  <c r="K35"/>
  <c r="D35" s="1"/>
  <c r="M5"/>
  <c r="D5"/>
  <c r="E5" s="1"/>
  <c r="M40"/>
  <c r="K40"/>
  <c r="D27"/>
  <c r="I35"/>
  <c r="G35" i="5"/>
  <c r="I35"/>
  <c r="K35"/>
  <c r="M35"/>
  <c r="F35"/>
  <c r="M40"/>
  <c r="K40"/>
  <c r="I40"/>
  <c r="G40"/>
  <c r="F40"/>
  <c r="M39"/>
  <c r="K39"/>
  <c r="I39"/>
  <c r="G39"/>
  <c r="F39"/>
  <c r="M38"/>
  <c r="K38"/>
  <c r="I38"/>
  <c r="G38"/>
  <c r="F38"/>
  <c r="H36"/>
  <c r="J36" s="1"/>
  <c r="L36" s="1"/>
  <c r="H34"/>
  <c r="J34" s="1"/>
  <c r="H33"/>
  <c r="J33" s="1"/>
  <c r="H32"/>
  <c r="J32" s="1"/>
  <c r="H31"/>
  <c r="J31" s="1"/>
  <c r="H30"/>
  <c r="J30" s="1"/>
  <c r="H29"/>
  <c r="J29" s="1"/>
  <c r="H27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H7"/>
  <c r="J7" s="1"/>
  <c r="H6"/>
  <c r="H5"/>
  <c r="J5" s="1"/>
  <c r="L5" s="1"/>
  <c r="L21" l="1"/>
  <c r="C21"/>
  <c r="L7"/>
  <c r="C7"/>
  <c r="L11"/>
  <c r="C11"/>
  <c r="L15"/>
  <c r="C15"/>
  <c r="L17"/>
  <c r="C17"/>
  <c r="L22"/>
  <c r="C22"/>
  <c r="L26"/>
  <c r="C26"/>
  <c r="L29"/>
  <c r="C29"/>
  <c r="L31"/>
  <c r="C31"/>
  <c r="L10"/>
  <c r="C10"/>
  <c r="L12"/>
  <c r="C12"/>
  <c r="L14"/>
  <c r="C14"/>
  <c r="L16"/>
  <c r="C16"/>
  <c r="L18"/>
  <c r="C18"/>
  <c r="L20"/>
  <c r="C20"/>
  <c r="L23"/>
  <c r="C23"/>
  <c r="L25"/>
  <c r="C25"/>
  <c r="L30"/>
  <c r="C30"/>
  <c r="L32"/>
  <c r="C32"/>
  <c r="L34"/>
  <c r="C34"/>
  <c r="L9"/>
  <c r="C9"/>
  <c r="L13"/>
  <c r="C13"/>
  <c r="L19"/>
  <c r="C19"/>
  <c r="L24"/>
  <c r="C24"/>
  <c r="L33"/>
  <c r="C33"/>
  <c r="K39" i="6"/>
  <c r="M8"/>
  <c r="M39" s="1"/>
  <c r="D8"/>
  <c r="D40"/>
  <c r="E40" s="1"/>
  <c r="E27"/>
  <c r="M35"/>
  <c r="D38"/>
  <c r="E38" s="1"/>
  <c r="E6"/>
  <c r="H35" i="5"/>
  <c r="H39"/>
  <c r="H40"/>
  <c r="H38"/>
  <c r="J27"/>
  <c r="J6"/>
  <c r="C6" s="1"/>
  <c r="J8"/>
  <c r="C8" s="1"/>
  <c r="B36"/>
  <c r="B40"/>
  <c r="B39"/>
  <c r="B38"/>
  <c r="D33"/>
  <c r="J40" l="1"/>
  <c r="C27"/>
  <c r="D27" s="1"/>
  <c r="E8" i="6"/>
  <c r="D39"/>
  <c r="E39" s="1"/>
  <c r="L27" i="5"/>
  <c r="L40" s="1"/>
  <c r="J35"/>
  <c r="C35" s="1"/>
  <c r="D35" s="1"/>
  <c r="J39"/>
  <c r="L8"/>
  <c r="L39" s="1"/>
  <c r="J38"/>
  <c r="L6"/>
  <c r="D29"/>
  <c r="D31"/>
  <c r="C5"/>
  <c r="D5" s="1"/>
  <c r="D26"/>
  <c r="D24"/>
  <c r="D22"/>
  <c r="D20"/>
  <c r="D18"/>
  <c r="D16"/>
  <c r="D14"/>
  <c r="D13"/>
  <c r="D11"/>
  <c r="D9"/>
  <c r="D7"/>
  <c r="D25"/>
  <c r="D23"/>
  <c r="D21"/>
  <c r="D19"/>
  <c r="D17"/>
  <c r="D15"/>
  <c r="D12"/>
  <c r="D10"/>
  <c r="D6"/>
  <c r="D34"/>
  <c r="D32"/>
  <c r="D30"/>
  <c r="L35" l="1"/>
  <c r="C39"/>
  <c r="D39" s="1"/>
  <c r="D8"/>
  <c r="L38"/>
  <c r="C38"/>
  <c r="D38" s="1"/>
  <c r="C40"/>
  <c r="D40" s="1"/>
  <c r="C36"/>
  <c r="D36" s="1"/>
</calcChain>
</file>

<file path=xl/sharedStrings.xml><?xml version="1.0" encoding="utf-8"?>
<sst xmlns="http://schemas.openxmlformats.org/spreadsheetml/2006/main" count="141" uniqueCount="57">
  <si>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</si>
  <si>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</si>
  <si>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</si>
  <si>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</si>
  <si>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</si>
  <si>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</si>
  <si>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</si>
  <si>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</si>
  <si>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</si>
  <si>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</si>
  <si>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</si>
  <si>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</si>
  <si>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</si>
  <si>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</si>
  <si>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</si>
  <si>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</si>
  <si>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</si>
  <si>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Судиславский</t>
  </si>
  <si>
    <t>Сусанинский</t>
  </si>
  <si>
    <t>Чухломский</t>
  </si>
  <si>
    <t>Шарьинский</t>
  </si>
  <si>
    <t>Буй</t>
  </si>
  <si>
    <t>Волгореченск</t>
  </si>
  <si>
    <t>Галич</t>
  </si>
  <si>
    <t>Кострома</t>
  </si>
  <si>
    <t>Мантурово</t>
  </si>
  <si>
    <t>Шарья</t>
  </si>
  <si>
    <t>Пыщугский</t>
  </si>
  <si>
    <t>Муниципальные районы</t>
  </si>
  <si>
    <t>Городские округа</t>
  </si>
  <si>
    <t>Показатели</t>
  </si>
  <si>
    <t>Период</t>
  </si>
  <si>
    <t>Костромская область</t>
  </si>
  <si>
    <t>Количество субъектов малого и среднего предпринимательства, зарегистрированных на территории муниципального образования, ед. (данные Федеральной налоговой службы России)</t>
  </si>
  <si>
    <t>на 10.10.2020 года</t>
  </si>
  <si>
    <t>ИП</t>
  </si>
  <si>
    <t>Малые и микро</t>
  </si>
  <si>
    <t>Средние</t>
  </si>
  <si>
    <t>на 10.01.2021 года</t>
  </si>
  <si>
    <t>Не являются субъектами МСП</t>
  </si>
  <si>
    <t>Дублируются</t>
  </si>
  <si>
    <t>г. Буй и Буйский район</t>
  </si>
  <si>
    <t>г.Галич и Галичский район</t>
  </si>
  <si>
    <t>г.Шарья и Шарьинский район</t>
  </si>
  <si>
    <t>Итого без дублирования</t>
  </si>
  <si>
    <t>Всего по реестру</t>
  </si>
  <si>
    <t>Солигаличский</t>
  </si>
  <si>
    <t>Итого СМСП</t>
  </si>
  <si>
    <t>*КО проверка</t>
  </si>
  <si>
    <t>Отклонение</t>
  </si>
  <si>
    <t>ЕДИНЫЙ РЕЕСТР МСП на 10 января 2021 года</t>
  </si>
  <si>
    <t>ЕДИНЫЙ РЕЕСТР МСП на 10 апреля 2021 года</t>
  </si>
  <si>
    <t>на 10.04.2021 года</t>
  </si>
  <si>
    <t>Численность постоянного населения на начало года, следующего за отчетным (расчетные данные Костромастат)</t>
  </si>
  <si>
    <t>Число субъектов МСП в расчете на 10 тыс. населения, ед. (расчетные данные)</t>
  </si>
  <si>
    <t>Доля среднесписочной численности работнков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организаций, (%) (данные Костромастат)</t>
  </si>
  <si>
    <t>Количество субъектов МСП, зарегистрированных на территории муниципального образования, ед. (данные Федеральной налоговой службы России на 10.01.2025 года)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</si>
</sst>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3" fillId="0" borderId="2" xfId="0" applyFont="1" applyBorder="1"/>
    <xf numFmtId="0" fontId="3" fillId="0" borderId="1" xfId="0" applyFont="1" applyFill="1" applyBorder="1"/>
    <xf numFmtId="0" fontId="3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0" fillId="3" borderId="0" xfId="0" applyFill="1"/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0" fillId="4" borderId="0" xfId="0" applyFill="1"/>
    <xf numFmtId="0" fontId="2" fillId="3" borderId="2" xfId="0" applyFont="1" applyFill="1" applyBorder="1" applyAlignment="1"/>
    <xf numFmtId="0" fontId="3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5" fillId="0" borderId="13" xfId="0" applyFont="1" applyBorder="1"/>
    <xf numFmtId="0" fontId="3" fillId="2" borderId="2" xfId="0" applyFont="1" applyFill="1" applyBorder="1"/>
    <xf numFmtId="0" fontId="0" fillId="2" borderId="0" xfId="0" applyFill="1"/>
    <xf numFmtId="0" fontId="3" fillId="4" borderId="6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0" fillId="3" borderId="13" xfId="0" applyFill="1" applyBorder="1"/>
    <xf numFmtId="0" fontId="3" fillId="0" borderId="0" xfId="0" applyFont="1" applyFill="1" applyBorder="1"/>
    <xf numFmtId="3" fontId="0" fillId="0" borderId="8" xfId="0" applyNumberFormat="1" applyBorder="1"/>
    <xf numFmtId="3" fontId="0" fillId="0" borderId="1" xfId="0" applyNumberFormat="1" applyBorder="1"/>
    <xf numFmtId="3" fontId="4" fillId="2" borderId="8" xfId="0" applyNumberFormat="1" applyFont="1" applyFill="1" applyBorder="1"/>
    <xf numFmtId="3" fontId="0" fillId="2" borderId="0" xfId="0" applyNumberFormat="1" applyFill="1"/>
    <xf numFmtId="3" fontId="4" fillId="2" borderId="1" xfId="0" applyNumberFormat="1" applyFont="1" applyFill="1" applyBorder="1"/>
    <xf numFmtId="3" fontId="0" fillId="0" borderId="0" xfId="0" applyNumberFormat="1"/>
    <xf numFmtId="3" fontId="4" fillId="2" borderId="3" xfId="0" applyNumberFormat="1" applyFont="1" applyFill="1" applyBorder="1"/>
    <xf numFmtId="3" fontId="2" fillId="3" borderId="10" xfId="0" applyNumberFormat="1" applyFont="1" applyFill="1" applyBorder="1" applyAlignment="1"/>
    <xf numFmtId="3" fontId="2" fillId="3" borderId="1" xfId="0" applyNumberFormat="1" applyFont="1" applyFill="1" applyBorder="1" applyAlignment="1"/>
    <xf numFmtId="3" fontId="0" fillId="3" borderId="1" xfId="0" applyNumberFormat="1" applyFill="1" applyBorder="1"/>
    <xf numFmtId="3" fontId="2" fillId="3" borderId="11" xfId="0" applyNumberFormat="1" applyFont="1" applyFill="1" applyBorder="1" applyAlignment="1"/>
    <xf numFmtId="3" fontId="4" fillId="2" borderId="5" xfId="0" applyNumberFormat="1" applyFont="1" applyFill="1" applyBorder="1"/>
    <xf numFmtId="3" fontId="0" fillId="3" borderId="13" xfId="0" applyNumberFormat="1" applyFill="1" applyBorder="1"/>
    <xf numFmtId="0" fontId="0" fillId="3" borderId="14" xfId="0" applyFill="1" applyBorder="1" applyAlignment="1">
      <alignment horizontal="right"/>
    </xf>
    <xf numFmtId="0" fontId="0" fillId="2" borderId="1" xfId="0" applyFill="1" applyBorder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3" fontId="0" fillId="2" borderId="1" xfId="0" applyNumberFormat="1" applyFill="1" applyBorder="1"/>
    <xf numFmtId="3" fontId="0" fillId="2" borderId="3" xfId="0" applyNumberFormat="1" applyFill="1" applyBorder="1"/>
    <xf numFmtId="3" fontId="0" fillId="2" borderId="8" xfId="0" applyNumberFormat="1" applyFill="1" applyBorder="1"/>
    <xf numFmtId="3" fontId="0" fillId="2" borderId="6" xfId="0" applyNumberFormat="1" applyFill="1" applyBorder="1"/>
    <xf numFmtId="0" fontId="0" fillId="3" borderId="0" xfId="0" applyFill="1" applyBorder="1" applyAlignment="1">
      <alignment horizontal="right"/>
    </xf>
    <xf numFmtId="3" fontId="0" fillId="3" borderId="0" xfId="0" applyNumberFormat="1" applyFill="1" applyBorder="1"/>
    <xf numFmtId="0" fontId="0" fillId="3" borderId="0" xfId="0" applyFill="1" applyBorder="1"/>
    <xf numFmtId="0" fontId="1" fillId="0" borderId="0" xfId="0" applyFont="1" applyBorder="1" applyAlignment="1">
      <alignment horizontal="center" vertical="center" wrapText="1"/>
    </xf>
    <xf numFmtId="3" fontId="4" fillId="2" borderId="7" xfId="0" applyNumberFormat="1" applyFont="1" applyFill="1" applyBorder="1"/>
    <xf numFmtId="3" fontId="4" fillId="2" borderId="15" xfId="0" applyNumberFormat="1" applyFont="1" applyFill="1" applyBorder="1"/>
    <xf numFmtId="3" fontId="0" fillId="0" borderId="7" xfId="0" applyNumberFormat="1" applyBorder="1"/>
    <xf numFmtId="3" fontId="0" fillId="0" borderId="2" xfId="0" applyNumberFormat="1" applyBorder="1"/>
    <xf numFmtId="3" fontId="0" fillId="0" borderId="17" xfId="0" applyNumberFormat="1" applyBorder="1"/>
    <xf numFmtId="3" fontId="0" fillId="0" borderId="11" xfId="0" applyNumberFormat="1" applyBorder="1"/>
    <xf numFmtId="3" fontId="4" fillId="3" borderId="1" xfId="0" applyNumberFormat="1" applyFont="1" applyFill="1" applyBorder="1"/>
    <xf numFmtId="3" fontId="0" fillId="0" borderId="16" xfId="0" applyNumberFormat="1" applyFont="1" applyBorder="1"/>
    <xf numFmtId="3" fontId="0" fillId="0" borderId="1" xfId="0" applyNumberFormat="1" applyFont="1" applyBorder="1"/>
    <xf numFmtId="3" fontId="0" fillId="3" borderId="13" xfId="0" applyNumberFormat="1" applyFont="1" applyFill="1" applyBorder="1"/>
    <xf numFmtId="3" fontId="0" fillId="3" borderId="5" xfId="0" applyNumberFormat="1" applyFont="1" applyFill="1" applyBorder="1"/>
    <xf numFmtId="3" fontId="0" fillId="4" borderId="1" xfId="0" applyNumberFormat="1" applyFill="1" applyBorder="1"/>
    <xf numFmtId="3" fontId="0" fillId="4" borderId="3" xfId="0" applyNumberFormat="1" applyFill="1" applyBorder="1"/>
    <xf numFmtId="3" fontId="0" fillId="4" borderId="8" xfId="0" applyNumberFormat="1" applyFill="1" applyBorder="1"/>
    <xf numFmtId="3" fontId="0" fillId="4" borderId="1" xfId="0" applyNumberFormat="1" applyFont="1" applyFill="1" applyBorder="1"/>
    <xf numFmtId="3" fontId="0" fillId="4" borderId="13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0" xfId="0" applyFont="1" applyFill="1" applyBorder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7C80"/>
      <color rgb="FFFF00FF"/>
      <color rgb="FFFF66FF"/>
      <color rgb="FFE9DDE9"/>
      <color rgb="FFE9DDE8"/>
      <color rgb="FFEDD9EA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zoomScale="90" zoomScaleNormal="90" workbookViewId="0">
      <selection activeCell="A27" sqref="A27"/>
    </sheetView>
  </sheetViews>
  <sheetFormatPr defaultRowHeight="15"/>
  <cols>
    <col min="1" max="1" width="27.140625" customWidth="1"/>
    <col min="2" max="2" width="10" customWidth="1"/>
    <col min="3" max="4" width="10.42578125" customWidth="1"/>
    <col min="5" max="5" width="3" customWidth="1"/>
    <col min="6" max="6" width="10.28515625" style="11" customWidth="1"/>
    <col min="8" max="8" width="9.140625" style="11"/>
    <col min="10" max="10" width="9.140625" style="11"/>
    <col min="12" max="12" width="9.140625" style="11"/>
  </cols>
  <sheetData>
    <row r="1" spans="1:14">
      <c r="A1" s="84" t="s">
        <v>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ht="111" customHeight="1">
      <c r="A2" s="5" t="s">
        <v>30</v>
      </c>
      <c r="B2" s="80" t="s">
        <v>33</v>
      </c>
      <c r="C2" s="80"/>
      <c r="D2" s="38" t="s">
        <v>49</v>
      </c>
      <c r="E2" s="1"/>
      <c r="F2" s="81" t="s">
        <v>33</v>
      </c>
      <c r="G2" s="81"/>
      <c r="H2" s="81"/>
      <c r="I2" s="81"/>
      <c r="J2" s="82"/>
      <c r="K2" s="83"/>
      <c r="L2" s="83"/>
      <c r="M2" s="83"/>
    </row>
    <row r="3" spans="1:14" ht="90">
      <c r="A3" s="13" t="s">
        <v>31</v>
      </c>
      <c r="B3" s="7" t="s">
        <v>34</v>
      </c>
      <c r="C3" s="7" t="s">
        <v>38</v>
      </c>
      <c r="D3" s="46"/>
      <c r="F3" s="18" t="s">
        <v>45</v>
      </c>
      <c r="G3" s="8" t="s">
        <v>40</v>
      </c>
      <c r="H3" s="18" t="s">
        <v>44</v>
      </c>
      <c r="I3" s="8" t="s">
        <v>39</v>
      </c>
      <c r="J3" s="18" t="s">
        <v>47</v>
      </c>
      <c r="K3" s="9" t="s">
        <v>35</v>
      </c>
      <c r="L3" s="18" t="s">
        <v>36</v>
      </c>
      <c r="M3" s="9" t="s">
        <v>37</v>
      </c>
    </row>
    <row r="4" spans="1:14" ht="15.75">
      <c r="A4" s="85" t="s">
        <v>28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7"/>
      <c r="N4" s="1"/>
    </row>
    <row r="5" spans="1:14" s="17" customFormat="1">
      <c r="A5" s="16" t="s">
        <v>0</v>
      </c>
      <c r="B5" s="24">
        <v>157</v>
      </c>
      <c r="C5" s="47">
        <f t="shared" ref="C5:C34" si="0">J5</f>
        <v>169</v>
      </c>
      <c r="D5" s="26">
        <f>C5-B5</f>
        <v>12</v>
      </c>
      <c r="E5" s="25"/>
      <c r="F5" s="58">
        <v>259</v>
      </c>
      <c r="G5" s="39">
        <v>7</v>
      </c>
      <c r="H5" s="58">
        <f>F5-G5</f>
        <v>252</v>
      </c>
      <c r="I5" s="39">
        <v>83</v>
      </c>
      <c r="J5" s="58">
        <f>H5-I5</f>
        <v>169</v>
      </c>
      <c r="K5" s="39">
        <v>95</v>
      </c>
      <c r="L5" s="58">
        <f>J5-K5-M5</f>
        <v>74</v>
      </c>
      <c r="M5" s="39">
        <v>0</v>
      </c>
      <c r="N5" s="36"/>
    </row>
    <row r="6" spans="1:14">
      <c r="A6" s="2" t="s">
        <v>1</v>
      </c>
      <c r="B6" s="26">
        <v>199</v>
      </c>
      <c r="C6" s="47">
        <f t="shared" si="0"/>
        <v>191</v>
      </c>
      <c r="D6" s="26">
        <f t="shared" ref="D6:D40" si="1">C6-B6</f>
        <v>-8</v>
      </c>
      <c r="E6" s="27"/>
      <c r="F6" s="58">
        <v>497</v>
      </c>
      <c r="G6" s="39">
        <v>22</v>
      </c>
      <c r="H6" s="58">
        <f>F6-G6</f>
        <v>475</v>
      </c>
      <c r="I6" s="39">
        <v>284</v>
      </c>
      <c r="J6" s="58">
        <f t="shared" ref="J6:J13" si="2">H6-I6</f>
        <v>191</v>
      </c>
      <c r="K6" s="39">
        <v>126</v>
      </c>
      <c r="L6" s="58">
        <f t="shared" ref="L6:L13" si="3">J6-K6-M6</f>
        <v>64</v>
      </c>
      <c r="M6" s="39">
        <v>1</v>
      </c>
      <c r="N6" s="1"/>
    </row>
    <row r="7" spans="1:14">
      <c r="A7" s="2" t="s">
        <v>2</v>
      </c>
      <c r="B7" s="26">
        <v>151</v>
      </c>
      <c r="C7" s="47">
        <f t="shared" si="0"/>
        <v>146</v>
      </c>
      <c r="D7" s="26">
        <f t="shared" si="1"/>
        <v>-5</v>
      </c>
      <c r="E7" s="27"/>
      <c r="F7" s="58">
        <v>307</v>
      </c>
      <c r="G7" s="39">
        <v>11</v>
      </c>
      <c r="H7" s="58">
        <f t="shared" ref="H7:H13" si="4">F7-G7</f>
        <v>296</v>
      </c>
      <c r="I7" s="39">
        <v>150</v>
      </c>
      <c r="J7" s="58">
        <f t="shared" si="2"/>
        <v>146</v>
      </c>
      <c r="K7" s="39">
        <v>114</v>
      </c>
      <c r="L7" s="58">
        <f t="shared" si="3"/>
        <v>32</v>
      </c>
      <c r="M7" s="39">
        <v>0</v>
      </c>
    </row>
    <row r="8" spans="1:14">
      <c r="A8" s="2" t="s">
        <v>3</v>
      </c>
      <c r="B8" s="26">
        <v>105</v>
      </c>
      <c r="C8" s="47">
        <f t="shared" si="0"/>
        <v>100</v>
      </c>
      <c r="D8" s="26">
        <f t="shared" si="1"/>
        <v>-5</v>
      </c>
      <c r="E8" s="27"/>
      <c r="F8" s="58">
        <v>222</v>
      </c>
      <c r="G8" s="39">
        <v>8</v>
      </c>
      <c r="H8" s="58">
        <f t="shared" si="4"/>
        <v>214</v>
      </c>
      <c r="I8" s="39">
        <v>114</v>
      </c>
      <c r="J8" s="58">
        <f t="shared" si="2"/>
        <v>100</v>
      </c>
      <c r="K8" s="39">
        <v>67</v>
      </c>
      <c r="L8" s="58">
        <f t="shared" si="3"/>
        <v>32</v>
      </c>
      <c r="M8" s="39">
        <v>1</v>
      </c>
    </row>
    <row r="9" spans="1:14">
      <c r="A9" s="2" t="s">
        <v>4</v>
      </c>
      <c r="B9" s="26">
        <v>155</v>
      </c>
      <c r="C9" s="47">
        <f t="shared" si="0"/>
        <v>154</v>
      </c>
      <c r="D9" s="26">
        <f t="shared" si="1"/>
        <v>-1</v>
      </c>
      <c r="E9" s="27"/>
      <c r="F9" s="58">
        <v>312</v>
      </c>
      <c r="G9" s="39">
        <v>10</v>
      </c>
      <c r="H9" s="58">
        <f t="shared" si="4"/>
        <v>302</v>
      </c>
      <c r="I9" s="39">
        <v>148</v>
      </c>
      <c r="J9" s="58">
        <f t="shared" si="2"/>
        <v>154</v>
      </c>
      <c r="K9" s="39">
        <v>112</v>
      </c>
      <c r="L9" s="58">
        <f t="shared" si="3"/>
        <v>42</v>
      </c>
      <c r="M9" s="39">
        <v>0</v>
      </c>
    </row>
    <row r="10" spans="1:14">
      <c r="A10" s="2" t="s">
        <v>5</v>
      </c>
      <c r="B10" s="26">
        <v>114</v>
      </c>
      <c r="C10" s="47">
        <f t="shared" si="0"/>
        <v>110</v>
      </c>
      <c r="D10" s="26">
        <f t="shared" si="1"/>
        <v>-4</v>
      </c>
      <c r="E10" s="27"/>
      <c r="F10" s="58">
        <v>223</v>
      </c>
      <c r="G10" s="39">
        <v>11</v>
      </c>
      <c r="H10" s="58">
        <f t="shared" si="4"/>
        <v>212</v>
      </c>
      <c r="I10" s="39">
        <v>102</v>
      </c>
      <c r="J10" s="58">
        <f t="shared" si="2"/>
        <v>110</v>
      </c>
      <c r="K10" s="39">
        <v>86</v>
      </c>
      <c r="L10" s="58">
        <f t="shared" si="3"/>
        <v>24</v>
      </c>
      <c r="M10" s="39">
        <v>0</v>
      </c>
    </row>
    <row r="11" spans="1:14">
      <c r="A11" s="2" t="s">
        <v>6</v>
      </c>
      <c r="B11" s="26">
        <v>1481</v>
      </c>
      <c r="C11" s="47">
        <f t="shared" si="0"/>
        <v>1464</v>
      </c>
      <c r="D11" s="26">
        <f t="shared" si="1"/>
        <v>-17</v>
      </c>
      <c r="E11" s="27"/>
      <c r="F11" s="58">
        <v>2801</v>
      </c>
      <c r="G11" s="39">
        <v>111</v>
      </c>
      <c r="H11" s="58">
        <f t="shared" si="4"/>
        <v>2690</v>
      </c>
      <c r="I11" s="39">
        <v>1226</v>
      </c>
      <c r="J11" s="58">
        <f t="shared" si="2"/>
        <v>1464</v>
      </c>
      <c r="K11" s="39">
        <v>1050</v>
      </c>
      <c r="L11" s="58">
        <f t="shared" si="3"/>
        <v>411</v>
      </c>
      <c r="M11" s="39">
        <v>3</v>
      </c>
    </row>
    <row r="12" spans="1:14">
      <c r="A12" s="2" t="s">
        <v>7</v>
      </c>
      <c r="B12" s="26">
        <v>662</v>
      </c>
      <c r="C12" s="47">
        <f t="shared" si="0"/>
        <v>655</v>
      </c>
      <c r="D12" s="26">
        <f t="shared" si="1"/>
        <v>-7</v>
      </c>
      <c r="E12" s="27"/>
      <c r="F12" s="58">
        <v>1209</v>
      </c>
      <c r="G12" s="39">
        <v>26</v>
      </c>
      <c r="H12" s="58">
        <f t="shared" si="4"/>
        <v>1183</v>
      </c>
      <c r="I12" s="39">
        <v>528</v>
      </c>
      <c r="J12" s="58">
        <f t="shared" si="2"/>
        <v>655</v>
      </c>
      <c r="K12" s="39">
        <v>480</v>
      </c>
      <c r="L12" s="58">
        <f t="shared" si="3"/>
        <v>171</v>
      </c>
      <c r="M12" s="39">
        <v>4</v>
      </c>
    </row>
    <row r="13" spans="1:14">
      <c r="A13" s="2" t="s">
        <v>8</v>
      </c>
      <c r="B13" s="26">
        <v>247</v>
      </c>
      <c r="C13" s="47">
        <f t="shared" si="0"/>
        <v>246</v>
      </c>
      <c r="D13" s="26">
        <f t="shared" si="1"/>
        <v>-1</v>
      </c>
      <c r="E13" s="27"/>
      <c r="F13" s="58">
        <v>467</v>
      </c>
      <c r="G13" s="39">
        <v>13</v>
      </c>
      <c r="H13" s="58">
        <f t="shared" si="4"/>
        <v>454</v>
      </c>
      <c r="I13" s="39">
        <v>208</v>
      </c>
      <c r="J13" s="58">
        <f t="shared" si="2"/>
        <v>246</v>
      </c>
      <c r="K13" s="39">
        <v>194</v>
      </c>
      <c r="L13" s="58">
        <f t="shared" si="3"/>
        <v>52</v>
      </c>
      <c r="M13" s="39">
        <v>0</v>
      </c>
    </row>
    <row r="14" spans="1:14">
      <c r="A14" s="2" t="s">
        <v>9</v>
      </c>
      <c r="B14" s="26">
        <v>133</v>
      </c>
      <c r="C14" s="47">
        <f t="shared" si="0"/>
        <v>126</v>
      </c>
      <c r="D14" s="26">
        <f t="shared" si="1"/>
        <v>-7</v>
      </c>
      <c r="E14" s="27"/>
      <c r="F14" s="58">
        <v>200</v>
      </c>
      <c r="G14" s="39">
        <v>6</v>
      </c>
      <c r="H14" s="58">
        <f t="shared" ref="H14:H27" si="5">F14-G14</f>
        <v>194</v>
      </c>
      <c r="I14" s="39">
        <v>68</v>
      </c>
      <c r="J14" s="58">
        <f t="shared" ref="J14:J27" si="6">H14-I14</f>
        <v>126</v>
      </c>
      <c r="K14" s="39">
        <v>99</v>
      </c>
      <c r="L14" s="58">
        <f t="shared" ref="L14:L27" si="7">J14-K14-M14</f>
        <v>27</v>
      </c>
      <c r="M14" s="39">
        <v>0</v>
      </c>
    </row>
    <row r="15" spans="1:14">
      <c r="A15" s="2" t="s">
        <v>10</v>
      </c>
      <c r="B15" s="26">
        <v>292</v>
      </c>
      <c r="C15" s="47">
        <f t="shared" si="0"/>
        <v>275</v>
      </c>
      <c r="D15" s="26">
        <f t="shared" si="1"/>
        <v>-17</v>
      </c>
      <c r="E15" s="27"/>
      <c r="F15" s="58">
        <v>532</v>
      </c>
      <c r="G15" s="39">
        <v>16</v>
      </c>
      <c r="H15" s="58">
        <f t="shared" si="5"/>
        <v>516</v>
      </c>
      <c r="I15" s="39">
        <v>241</v>
      </c>
      <c r="J15" s="58">
        <f t="shared" si="6"/>
        <v>275</v>
      </c>
      <c r="K15" s="39">
        <v>208</v>
      </c>
      <c r="L15" s="58">
        <f t="shared" si="7"/>
        <v>67</v>
      </c>
      <c r="M15" s="39">
        <v>0</v>
      </c>
    </row>
    <row r="16" spans="1:14">
      <c r="A16" s="2" t="s">
        <v>11</v>
      </c>
      <c r="B16" s="26">
        <v>783</v>
      </c>
      <c r="C16" s="47">
        <f t="shared" si="0"/>
        <v>776</v>
      </c>
      <c r="D16" s="26">
        <f t="shared" si="1"/>
        <v>-7</v>
      </c>
      <c r="E16" s="27"/>
      <c r="F16" s="58">
        <v>1472</v>
      </c>
      <c r="G16" s="39">
        <v>37</v>
      </c>
      <c r="H16" s="58">
        <f t="shared" si="5"/>
        <v>1435</v>
      </c>
      <c r="I16" s="39">
        <v>659</v>
      </c>
      <c r="J16" s="58">
        <f t="shared" si="6"/>
        <v>776</v>
      </c>
      <c r="K16" s="39">
        <v>583</v>
      </c>
      <c r="L16" s="58">
        <f t="shared" si="7"/>
        <v>191</v>
      </c>
      <c r="M16" s="39">
        <v>2</v>
      </c>
    </row>
    <row r="17" spans="1:23">
      <c r="A17" s="2" t="s">
        <v>12</v>
      </c>
      <c r="B17" s="26">
        <v>90</v>
      </c>
      <c r="C17" s="47">
        <f t="shared" si="0"/>
        <v>79</v>
      </c>
      <c r="D17" s="26">
        <f t="shared" si="1"/>
        <v>-11</v>
      </c>
      <c r="E17" s="27"/>
      <c r="F17" s="58">
        <v>127</v>
      </c>
      <c r="G17" s="39">
        <v>3</v>
      </c>
      <c r="H17" s="58">
        <f t="shared" si="5"/>
        <v>124</v>
      </c>
      <c r="I17" s="39">
        <v>45</v>
      </c>
      <c r="J17" s="58">
        <f t="shared" si="6"/>
        <v>79</v>
      </c>
      <c r="K17" s="39">
        <v>51</v>
      </c>
      <c r="L17" s="58">
        <f t="shared" si="7"/>
        <v>28</v>
      </c>
      <c r="M17" s="39">
        <v>0</v>
      </c>
    </row>
    <row r="18" spans="1:23">
      <c r="A18" s="2" t="s">
        <v>13</v>
      </c>
      <c r="B18" s="26">
        <v>188</v>
      </c>
      <c r="C18" s="47">
        <f t="shared" si="0"/>
        <v>185</v>
      </c>
      <c r="D18" s="26">
        <f t="shared" si="1"/>
        <v>-3</v>
      </c>
      <c r="E18" s="27"/>
      <c r="F18" s="58">
        <v>362</v>
      </c>
      <c r="G18" s="39">
        <v>10</v>
      </c>
      <c r="H18" s="58">
        <f t="shared" si="5"/>
        <v>352</v>
      </c>
      <c r="I18" s="39">
        <v>167</v>
      </c>
      <c r="J18" s="58">
        <f t="shared" si="6"/>
        <v>185</v>
      </c>
      <c r="K18" s="39">
        <v>142</v>
      </c>
      <c r="L18" s="58">
        <f t="shared" si="7"/>
        <v>43</v>
      </c>
      <c r="M18" s="39">
        <v>0</v>
      </c>
    </row>
    <row r="19" spans="1:23">
      <c r="A19" s="2" t="s">
        <v>14</v>
      </c>
      <c r="B19" s="26">
        <v>61</v>
      </c>
      <c r="C19" s="47">
        <f t="shared" si="0"/>
        <v>60</v>
      </c>
      <c r="D19" s="26">
        <f t="shared" si="1"/>
        <v>-1</v>
      </c>
      <c r="E19" s="27"/>
      <c r="F19" s="58">
        <v>137</v>
      </c>
      <c r="G19" s="39">
        <v>10</v>
      </c>
      <c r="H19" s="58">
        <f t="shared" si="5"/>
        <v>127</v>
      </c>
      <c r="I19" s="39">
        <v>67</v>
      </c>
      <c r="J19" s="58">
        <f t="shared" si="6"/>
        <v>60</v>
      </c>
      <c r="K19" s="39">
        <v>47</v>
      </c>
      <c r="L19" s="58">
        <f t="shared" si="7"/>
        <v>13</v>
      </c>
      <c r="M19" s="39">
        <v>0</v>
      </c>
    </row>
    <row r="20" spans="1:23">
      <c r="A20" s="2" t="s">
        <v>15</v>
      </c>
      <c r="B20" s="26">
        <v>117</v>
      </c>
      <c r="C20" s="47">
        <f t="shared" si="0"/>
        <v>112</v>
      </c>
      <c r="D20" s="26">
        <f t="shared" si="1"/>
        <v>-5</v>
      </c>
      <c r="E20" s="27"/>
      <c r="F20" s="58">
        <v>212</v>
      </c>
      <c r="G20" s="39">
        <v>4</v>
      </c>
      <c r="H20" s="58">
        <f t="shared" si="5"/>
        <v>208</v>
      </c>
      <c r="I20" s="39">
        <v>96</v>
      </c>
      <c r="J20" s="58">
        <f t="shared" si="6"/>
        <v>112</v>
      </c>
      <c r="K20" s="39">
        <v>84</v>
      </c>
      <c r="L20" s="58">
        <f t="shared" si="7"/>
        <v>28</v>
      </c>
      <c r="M20" s="39">
        <v>0</v>
      </c>
    </row>
    <row r="21" spans="1:23">
      <c r="A21" s="2" t="s">
        <v>16</v>
      </c>
      <c r="B21" s="26">
        <v>92</v>
      </c>
      <c r="C21" s="47">
        <f t="shared" si="0"/>
        <v>91</v>
      </c>
      <c r="D21" s="26">
        <f t="shared" si="1"/>
        <v>-1</v>
      </c>
      <c r="E21" s="27"/>
      <c r="F21" s="58">
        <v>186</v>
      </c>
      <c r="G21" s="39">
        <v>0</v>
      </c>
      <c r="H21" s="58">
        <f t="shared" si="5"/>
        <v>186</v>
      </c>
      <c r="I21" s="39">
        <v>95</v>
      </c>
      <c r="J21" s="58">
        <f t="shared" si="6"/>
        <v>91</v>
      </c>
      <c r="K21" s="39">
        <v>71</v>
      </c>
      <c r="L21" s="58">
        <f t="shared" si="7"/>
        <v>20</v>
      </c>
      <c r="M21" s="39">
        <v>0</v>
      </c>
    </row>
    <row r="22" spans="1:23">
      <c r="A22" s="2" t="s">
        <v>27</v>
      </c>
      <c r="B22" s="26">
        <v>88</v>
      </c>
      <c r="C22" s="47">
        <f t="shared" si="0"/>
        <v>88</v>
      </c>
      <c r="D22" s="26">
        <f t="shared" si="1"/>
        <v>0</v>
      </c>
      <c r="E22" s="27"/>
      <c r="F22" s="58">
        <v>159</v>
      </c>
      <c r="G22" s="39">
        <v>2</v>
      </c>
      <c r="H22" s="58">
        <f t="shared" si="5"/>
        <v>157</v>
      </c>
      <c r="I22" s="39">
        <v>69</v>
      </c>
      <c r="J22" s="58">
        <f t="shared" si="6"/>
        <v>88</v>
      </c>
      <c r="K22" s="39">
        <v>73</v>
      </c>
      <c r="L22" s="58">
        <f t="shared" si="7"/>
        <v>15</v>
      </c>
      <c r="M22" s="39">
        <v>0</v>
      </c>
      <c r="W22" s="37"/>
    </row>
    <row r="23" spans="1:23">
      <c r="A23" s="2" t="s">
        <v>46</v>
      </c>
      <c r="B23" s="26">
        <v>206</v>
      </c>
      <c r="C23" s="47">
        <f t="shared" si="0"/>
        <v>204</v>
      </c>
      <c r="D23" s="26">
        <f t="shared" si="1"/>
        <v>-2</v>
      </c>
      <c r="E23" s="27"/>
      <c r="F23" s="58">
        <v>332</v>
      </c>
      <c r="G23" s="39">
        <v>6</v>
      </c>
      <c r="H23" s="58">
        <f t="shared" si="5"/>
        <v>326</v>
      </c>
      <c r="I23" s="39">
        <v>122</v>
      </c>
      <c r="J23" s="58">
        <f t="shared" si="6"/>
        <v>204</v>
      </c>
      <c r="K23" s="39">
        <v>156</v>
      </c>
      <c r="L23" s="58">
        <f t="shared" si="7"/>
        <v>48</v>
      </c>
      <c r="M23" s="39">
        <v>0</v>
      </c>
    </row>
    <row r="24" spans="1:23">
      <c r="A24" s="2" t="s">
        <v>17</v>
      </c>
      <c r="B24" s="26">
        <v>275</v>
      </c>
      <c r="C24" s="47">
        <f t="shared" si="0"/>
        <v>280</v>
      </c>
      <c r="D24" s="26">
        <f t="shared" si="1"/>
        <v>5</v>
      </c>
      <c r="E24" s="27"/>
      <c r="F24" s="58">
        <v>511</v>
      </c>
      <c r="G24" s="39">
        <v>15</v>
      </c>
      <c r="H24" s="58">
        <f t="shared" si="5"/>
        <v>496</v>
      </c>
      <c r="I24" s="39">
        <v>216</v>
      </c>
      <c r="J24" s="58">
        <f t="shared" si="6"/>
        <v>280</v>
      </c>
      <c r="K24" s="39">
        <v>211</v>
      </c>
      <c r="L24" s="58">
        <f t="shared" si="7"/>
        <v>68</v>
      </c>
      <c r="M24" s="39">
        <v>1</v>
      </c>
    </row>
    <row r="25" spans="1:23">
      <c r="A25" s="2" t="s">
        <v>18</v>
      </c>
      <c r="B25" s="26">
        <v>137</v>
      </c>
      <c r="C25" s="47">
        <f t="shared" si="0"/>
        <v>132</v>
      </c>
      <c r="D25" s="26">
        <f t="shared" si="1"/>
        <v>-5</v>
      </c>
      <c r="E25" s="27"/>
      <c r="F25" s="58">
        <v>260</v>
      </c>
      <c r="G25" s="39">
        <v>9</v>
      </c>
      <c r="H25" s="58">
        <f t="shared" si="5"/>
        <v>251</v>
      </c>
      <c r="I25" s="39">
        <v>119</v>
      </c>
      <c r="J25" s="58">
        <f t="shared" si="6"/>
        <v>132</v>
      </c>
      <c r="K25" s="39">
        <v>93</v>
      </c>
      <c r="L25" s="58">
        <f t="shared" si="7"/>
        <v>37</v>
      </c>
      <c r="M25" s="39">
        <v>2</v>
      </c>
    </row>
    <row r="26" spans="1:23">
      <c r="A26" s="2" t="s">
        <v>19</v>
      </c>
      <c r="B26" s="26">
        <v>274</v>
      </c>
      <c r="C26" s="47">
        <f t="shared" si="0"/>
        <v>271</v>
      </c>
      <c r="D26" s="26">
        <f t="shared" si="1"/>
        <v>-3</v>
      </c>
      <c r="E26" s="27"/>
      <c r="F26" s="58">
        <v>452</v>
      </c>
      <c r="G26" s="39">
        <v>6</v>
      </c>
      <c r="H26" s="58">
        <f t="shared" si="5"/>
        <v>446</v>
      </c>
      <c r="I26" s="39">
        <v>175</v>
      </c>
      <c r="J26" s="58">
        <f t="shared" si="6"/>
        <v>271</v>
      </c>
      <c r="K26" s="39">
        <v>227</v>
      </c>
      <c r="L26" s="58">
        <f t="shared" si="7"/>
        <v>44</v>
      </c>
      <c r="M26" s="39">
        <v>0</v>
      </c>
    </row>
    <row r="27" spans="1:23">
      <c r="A27" s="4" t="s">
        <v>20</v>
      </c>
      <c r="B27" s="28">
        <v>196</v>
      </c>
      <c r="C27" s="47">
        <f t="shared" si="0"/>
        <v>198</v>
      </c>
      <c r="D27" s="26">
        <f t="shared" si="1"/>
        <v>2</v>
      </c>
      <c r="E27" s="27"/>
      <c r="F27" s="59">
        <v>350</v>
      </c>
      <c r="G27" s="40">
        <v>9</v>
      </c>
      <c r="H27" s="58">
        <f t="shared" si="5"/>
        <v>341</v>
      </c>
      <c r="I27" s="40">
        <v>143</v>
      </c>
      <c r="J27" s="58">
        <f t="shared" si="6"/>
        <v>198</v>
      </c>
      <c r="K27" s="40">
        <v>160</v>
      </c>
      <c r="L27" s="58">
        <f t="shared" si="7"/>
        <v>38</v>
      </c>
      <c r="M27" s="39">
        <v>0</v>
      </c>
    </row>
    <row r="28" spans="1:23" s="6" customFormat="1" ht="15.75">
      <c r="A28" s="12" t="s">
        <v>29</v>
      </c>
      <c r="B28" s="30"/>
      <c r="C28" s="30"/>
      <c r="D28" s="53"/>
      <c r="E28" s="29"/>
      <c r="F28" s="30"/>
      <c r="G28" s="29"/>
      <c r="H28" s="31"/>
      <c r="I28" s="29"/>
      <c r="J28" s="31"/>
      <c r="K28" s="29"/>
      <c r="L28" s="31"/>
      <c r="M28" s="32"/>
    </row>
    <row r="29" spans="1:23">
      <c r="A29" s="10" t="s">
        <v>21</v>
      </c>
      <c r="B29" s="24">
        <v>459</v>
      </c>
      <c r="C29" s="47">
        <f t="shared" si="0"/>
        <v>440</v>
      </c>
      <c r="D29" s="26">
        <f t="shared" si="1"/>
        <v>-19</v>
      </c>
      <c r="E29" s="27"/>
      <c r="F29" s="60">
        <v>1375</v>
      </c>
      <c r="G29" s="41">
        <v>41</v>
      </c>
      <c r="H29" s="58">
        <f t="shared" ref="H29:H34" si="8">F29-G29</f>
        <v>1334</v>
      </c>
      <c r="I29" s="41">
        <v>894</v>
      </c>
      <c r="J29" s="58">
        <f t="shared" ref="J29:J34" si="9">H29-I29</f>
        <v>440</v>
      </c>
      <c r="K29" s="41">
        <v>346</v>
      </c>
      <c r="L29" s="58">
        <f t="shared" ref="L29:L34" si="10">J29-K29-M29</f>
        <v>93</v>
      </c>
      <c r="M29" s="41">
        <v>1</v>
      </c>
    </row>
    <row r="30" spans="1:23">
      <c r="A30" s="2" t="s">
        <v>22</v>
      </c>
      <c r="B30" s="26">
        <v>310</v>
      </c>
      <c r="C30" s="47">
        <f t="shared" si="0"/>
        <v>301</v>
      </c>
      <c r="D30" s="26">
        <f t="shared" si="1"/>
        <v>-9</v>
      </c>
      <c r="E30" s="27"/>
      <c r="F30" s="58">
        <v>570</v>
      </c>
      <c r="G30" s="39">
        <v>14</v>
      </c>
      <c r="H30" s="58">
        <f t="shared" si="8"/>
        <v>556</v>
      </c>
      <c r="I30" s="39">
        <v>255</v>
      </c>
      <c r="J30" s="58">
        <f t="shared" si="9"/>
        <v>301</v>
      </c>
      <c r="K30" s="39">
        <v>177</v>
      </c>
      <c r="L30" s="58">
        <f t="shared" si="10"/>
        <v>122</v>
      </c>
      <c r="M30" s="41">
        <v>2</v>
      </c>
    </row>
    <row r="31" spans="1:23">
      <c r="A31" s="2" t="s">
        <v>23</v>
      </c>
      <c r="B31" s="26">
        <v>428</v>
      </c>
      <c r="C31" s="47">
        <f t="shared" si="0"/>
        <v>409</v>
      </c>
      <c r="D31" s="26">
        <f t="shared" si="1"/>
        <v>-19</v>
      </c>
      <c r="E31" s="27"/>
      <c r="F31" s="58">
        <v>796</v>
      </c>
      <c r="G31" s="39">
        <v>37</v>
      </c>
      <c r="H31" s="58">
        <f t="shared" si="8"/>
        <v>759</v>
      </c>
      <c r="I31" s="39">
        <v>350</v>
      </c>
      <c r="J31" s="58">
        <f t="shared" si="9"/>
        <v>409</v>
      </c>
      <c r="K31" s="39">
        <v>287</v>
      </c>
      <c r="L31" s="58">
        <f t="shared" si="10"/>
        <v>122</v>
      </c>
      <c r="M31" s="41">
        <v>0</v>
      </c>
    </row>
    <row r="32" spans="1:23">
      <c r="A32" s="2" t="s">
        <v>24</v>
      </c>
      <c r="B32" s="26">
        <v>12983</v>
      </c>
      <c r="C32" s="47">
        <f t="shared" si="0"/>
        <v>12942</v>
      </c>
      <c r="D32" s="26">
        <f t="shared" si="1"/>
        <v>-41</v>
      </c>
      <c r="E32" s="27"/>
      <c r="F32" s="58">
        <v>23014</v>
      </c>
      <c r="G32" s="39">
        <v>510</v>
      </c>
      <c r="H32" s="58">
        <f t="shared" si="8"/>
        <v>22504</v>
      </c>
      <c r="I32" s="39">
        <v>9562</v>
      </c>
      <c r="J32" s="58">
        <f t="shared" si="9"/>
        <v>12942</v>
      </c>
      <c r="K32" s="39">
        <v>6852</v>
      </c>
      <c r="L32" s="58">
        <f t="shared" si="10"/>
        <v>6041</v>
      </c>
      <c r="M32" s="41">
        <v>49</v>
      </c>
    </row>
    <row r="33" spans="1:13">
      <c r="A33" s="2" t="s">
        <v>25</v>
      </c>
      <c r="B33" s="26">
        <v>445</v>
      </c>
      <c r="C33" s="47">
        <f t="shared" si="0"/>
        <v>440</v>
      </c>
      <c r="D33" s="26">
        <f t="shared" si="1"/>
        <v>-5</v>
      </c>
      <c r="E33" s="27"/>
      <c r="F33" s="58">
        <v>796</v>
      </c>
      <c r="G33" s="39">
        <v>16</v>
      </c>
      <c r="H33" s="58">
        <f t="shared" si="8"/>
        <v>780</v>
      </c>
      <c r="I33" s="39">
        <v>340</v>
      </c>
      <c r="J33" s="58">
        <f t="shared" si="9"/>
        <v>440</v>
      </c>
      <c r="K33" s="39">
        <v>340</v>
      </c>
      <c r="L33" s="58">
        <f t="shared" si="10"/>
        <v>100</v>
      </c>
      <c r="M33" s="41">
        <v>0</v>
      </c>
    </row>
    <row r="34" spans="1:13" ht="15.75" thickBot="1">
      <c r="A34" s="4" t="s">
        <v>26</v>
      </c>
      <c r="B34" s="28">
        <v>1150</v>
      </c>
      <c r="C34" s="47">
        <f t="shared" si="0"/>
        <v>1128</v>
      </c>
      <c r="D34" s="26">
        <f t="shared" si="1"/>
        <v>-22</v>
      </c>
      <c r="E34" s="27"/>
      <c r="F34" s="59">
        <v>1983</v>
      </c>
      <c r="G34" s="40">
        <v>48</v>
      </c>
      <c r="H34" s="59">
        <f t="shared" si="8"/>
        <v>1935</v>
      </c>
      <c r="I34" s="40">
        <v>807</v>
      </c>
      <c r="J34" s="59">
        <f t="shared" si="9"/>
        <v>1128</v>
      </c>
      <c r="K34" s="40">
        <v>870</v>
      </c>
      <c r="L34" s="59">
        <f t="shared" si="10"/>
        <v>257</v>
      </c>
      <c r="M34" s="42">
        <v>1</v>
      </c>
    </row>
    <row r="35" spans="1:13" s="15" customFormat="1" ht="16.5" thickBot="1">
      <c r="A35" s="14" t="s">
        <v>32</v>
      </c>
      <c r="B35" s="33">
        <v>21978</v>
      </c>
      <c r="C35" s="48">
        <f t="shared" ref="C35" si="11">J35</f>
        <v>21772</v>
      </c>
      <c r="D35" s="26">
        <f t="shared" si="1"/>
        <v>-206</v>
      </c>
      <c r="E35" s="54"/>
      <c r="F35" s="61">
        <f>F5+F6+F7+F8+F9+F10+F11+F12+F13+F14+F15+F16+F17+F18+F19+F20+F21+F22+F23+F24+F25+F26+F27+F29+F30+F31+F32+F33+F34</f>
        <v>40123</v>
      </c>
      <c r="G35" s="55">
        <f t="shared" ref="G35:M35" si="12">G5+G6+G7+G8+G9+G10+G11+G12+G13+G14+G15+G16+G17+G18+G19+G20+G21+G22+G23+G24+G25+G26+G27+G29+G30+G31+G32+G33+G34</f>
        <v>1018</v>
      </c>
      <c r="H35" s="61">
        <f t="shared" si="12"/>
        <v>39105</v>
      </c>
      <c r="I35" s="55">
        <f t="shared" si="12"/>
        <v>17333</v>
      </c>
      <c r="J35" s="61">
        <f t="shared" si="12"/>
        <v>21772</v>
      </c>
      <c r="K35" s="55">
        <f t="shared" si="12"/>
        <v>13401</v>
      </c>
      <c r="L35" s="61">
        <f t="shared" si="12"/>
        <v>8304</v>
      </c>
      <c r="M35" s="55">
        <f t="shared" si="12"/>
        <v>67</v>
      </c>
    </row>
    <row r="36" spans="1:13" s="20" customFormat="1" ht="15.75" thickBot="1">
      <c r="A36" s="35" t="s">
        <v>48</v>
      </c>
      <c r="B36" s="56">
        <f>SUM(B5:B34)</f>
        <v>21978</v>
      </c>
      <c r="C36" s="56">
        <f>SUM(C5:C34)</f>
        <v>21772</v>
      </c>
      <c r="D36" s="53">
        <f t="shared" si="1"/>
        <v>-206</v>
      </c>
      <c r="E36" s="56"/>
      <c r="F36" s="57">
        <v>40123</v>
      </c>
      <c r="G36" s="57">
        <v>1018</v>
      </c>
      <c r="H36" s="57">
        <f t="shared" ref="H36" si="13">F36-G36</f>
        <v>39105</v>
      </c>
      <c r="I36" s="57">
        <v>17333</v>
      </c>
      <c r="J36" s="57">
        <f t="shared" ref="J36" si="14">H36-I36</f>
        <v>21772</v>
      </c>
      <c r="K36" s="57">
        <v>13401</v>
      </c>
      <c r="L36" s="57">
        <f t="shared" ref="L36" si="15">J36-K36-M36</f>
        <v>8304</v>
      </c>
      <c r="M36" s="57">
        <v>67</v>
      </c>
    </row>
    <row r="37" spans="1:13" s="45" customFormat="1" ht="15.75" thickBot="1">
      <c r="A37" s="43"/>
      <c r="B37" s="44"/>
      <c r="C37" s="44"/>
      <c r="D37" s="53"/>
      <c r="E37" s="44"/>
      <c r="F37" s="62"/>
      <c r="G37" s="34"/>
      <c r="H37" s="62"/>
      <c r="I37" s="34"/>
      <c r="J37" s="62"/>
      <c r="K37" s="34"/>
      <c r="L37" s="62"/>
      <c r="M37" s="34"/>
    </row>
    <row r="38" spans="1:13">
      <c r="A38" s="19" t="s">
        <v>41</v>
      </c>
      <c r="B38" s="22">
        <f>B6+B29</f>
        <v>658</v>
      </c>
      <c r="C38" s="49">
        <f>C6+C29</f>
        <v>631</v>
      </c>
      <c r="D38" s="26">
        <f t="shared" si="1"/>
        <v>-27</v>
      </c>
      <c r="E38" s="51"/>
      <c r="F38" s="60">
        <f t="shared" ref="F38:M38" si="16">F6+F29</f>
        <v>1872</v>
      </c>
      <c r="G38" s="41">
        <f t="shared" si="16"/>
        <v>63</v>
      </c>
      <c r="H38" s="60">
        <f t="shared" si="16"/>
        <v>1809</v>
      </c>
      <c r="I38" s="41">
        <f t="shared" si="16"/>
        <v>1178</v>
      </c>
      <c r="J38" s="60">
        <f t="shared" si="16"/>
        <v>631</v>
      </c>
      <c r="K38" s="41">
        <f t="shared" si="16"/>
        <v>472</v>
      </c>
      <c r="L38" s="60">
        <f t="shared" si="16"/>
        <v>157</v>
      </c>
      <c r="M38" s="41">
        <f t="shared" si="16"/>
        <v>2</v>
      </c>
    </row>
    <row r="39" spans="1:13">
      <c r="A39" s="3" t="s">
        <v>42</v>
      </c>
      <c r="B39" s="23">
        <f>B8+B31</f>
        <v>533</v>
      </c>
      <c r="C39" s="50">
        <f>C8+C31</f>
        <v>509</v>
      </c>
      <c r="D39" s="26">
        <f t="shared" si="1"/>
        <v>-24</v>
      </c>
      <c r="E39" s="52"/>
      <c r="F39" s="58">
        <f t="shared" ref="F39:M39" si="17">F8+F31</f>
        <v>1018</v>
      </c>
      <c r="G39" s="39">
        <f t="shared" si="17"/>
        <v>45</v>
      </c>
      <c r="H39" s="58">
        <f t="shared" si="17"/>
        <v>973</v>
      </c>
      <c r="I39" s="39">
        <f t="shared" si="17"/>
        <v>464</v>
      </c>
      <c r="J39" s="58">
        <f t="shared" si="17"/>
        <v>509</v>
      </c>
      <c r="K39" s="39">
        <f t="shared" si="17"/>
        <v>354</v>
      </c>
      <c r="L39" s="58">
        <f t="shared" si="17"/>
        <v>154</v>
      </c>
      <c r="M39" s="39">
        <f t="shared" si="17"/>
        <v>1</v>
      </c>
    </row>
    <row r="40" spans="1:13">
      <c r="A40" s="3" t="s">
        <v>43</v>
      </c>
      <c r="B40" s="23">
        <f>B27+B34</f>
        <v>1346</v>
      </c>
      <c r="C40" s="50">
        <f t="shared" ref="C40" si="18">C27+C34</f>
        <v>1326</v>
      </c>
      <c r="D40" s="26">
        <f t="shared" si="1"/>
        <v>-20</v>
      </c>
      <c r="E40" s="52"/>
      <c r="F40" s="58">
        <f t="shared" ref="F40:M40" si="19">F27+F34</f>
        <v>2333</v>
      </c>
      <c r="G40" s="39">
        <f t="shared" si="19"/>
        <v>57</v>
      </c>
      <c r="H40" s="58">
        <f t="shared" si="19"/>
        <v>2276</v>
      </c>
      <c r="I40" s="39">
        <f t="shared" si="19"/>
        <v>950</v>
      </c>
      <c r="J40" s="58">
        <f t="shared" si="19"/>
        <v>1326</v>
      </c>
      <c r="K40" s="39">
        <f t="shared" si="19"/>
        <v>1030</v>
      </c>
      <c r="L40" s="58">
        <f t="shared" si="19"/>
        <v>295</v>
      </c>
      <c r="M40" s="39">
        <f t="shared" si="19"/>
        <v>1</v>
      </c>
    </row>
    <row r="41" spans="1:13">
      <c r="A41" s="21"/>
    </row>
  </sheetData>
  <mergeCells count="4">
    <mergeCell ref="B2:C2"/>
    <mergeCell ref="F2:M2"/>
    <mergeCell ref="A1:M1"/>
    <mergeCell ref="A4:M4"/>
  </mergeCells>
  <pageMargins left="0.25" right="0.25" top="0.75" bottom="0.75" header="0.3" footer="0.3"/>
  <pageSetup paperSize="9" scale="6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0"/>
  <sheetViews>
    <sheetView workbookViewId="0">
      <selection activeCell="E25" sqref="E25:F25"/>
    </sheetView>
  </sheetViews>
  <sheetFormatPr defaultRowHeight="15"/>
  <cols>
    <col min="1" max="1" width="19" customWidth="1"/>
  </cols>
  <sheetData>
    <row r="1" spans="1:14">
      <c r="A1" s="84" t="s">
        <v>51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5.5">
      <c r="A2" s="64" t="s">
        <v>30</v>
      </c>
      <c r="B2" s="88" t="s">
        <v>33</v>
      </c>
      <c r="C2" s="89"/>
      <c r="D2" s="90"/>
      <c r="E2" s="63" t="s">
        <v>49</v>
      </c>
      <c r="F2" s="1"/>
      <c r="G2" s="81" t="s">
        <v>33</v>
      </c>
      <c r="H2" s="81"/>
      <c r="I2" s="81"/>
      <c r="J2" s="81"/>
      <c r="K2" s="82"/>
      <c r="L2" s="83"/>
      <c r="M2" s="83"/>
      <c r="N2" s="83"/>
    </row>
    <row r="3" spans="1:14" ht="90">
      <c r="A3" s="13" t="s">
        <v>31</v>
      </c>
      <c r="B3" s="7" t="s">
        <v>34</v>
      </c>
      <c r="C3" s="7" t="s">
        <v>38</v>
      </c>
      <c r="D3" s="7" t="s">
        <v>52</v>
      </c>
      <c r="E3" s="63"/>
      <c r="G3" s="18" t="s">
        <v>45</v>
      </c>
      <c r="H3" s="8" t="s">
        <v>40</v>
      </c>
      <c r="I3" s="18" t="s">
        <v>44</v>
      </c>
      <c r="J3" s="8" t="s">
        <v>39</v>
      </c>
      <c r="K3" s="18" t="s">
        <v>47</v>
      </c>
      <c r="L3" s="9" t="s">
        <v>35</v>
      </c>
      <c r="M3" s="18" t="s">
        <v>36</v>
      </c>
      <c r="N3" s="9" t="s">
        <v>37</v>
      </c>
    </row>
    <row r="4" spans="1:14" ht="15.75">
      <c r="A4" s="85" t="s">
        <v>28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</row>
    <row r="5" spans="1:14">
      <c r="A5" s="16" t="s">
        <v>0</v>
      </c>
      <c r="B5" s="24">
        <v>157</v>
      </c>
      <c r="C5" s="47">
        <v>169</v>
      </c>
      <c r="D5" s="47">
        <f>K5</f>
        <v>148</v>
      </c>
      <c r="E5" s="26">
        <f>D5-C5</f>
        <v>-21</v>
      </c>
      <c r="F5" s="25"/>
      <c r="G5" s="58">
        <v>265</v>
      </c>
      <c r="H5" s="39">
        <v>10</v>
      </c>
      <c r="I5" s="58">
        <f>G5-H5</f>
        <v>255</v>
      </c>
      <c r="J5" s="39">
        <v>107</v>
      </c>
      <c r="K5" s="58">
        <f>I5-J5</f>
        <v>148</v>
      </c>
      <c r="L5" s="39">
        <v>97</v>
      </c>
      <c r="M5" s="58">
        <f>K5-L5-N5</f>
        <v>51</v>
      </c>
      <c r="N5" s="39">
        <v>0</v>
      </c>
    </row>
    <row r="6" spans="1:14">
      <c r="A6" s="2" t="s">
        <v>1</v>
      </c>
      <c r="B6" s="26">
        <v>199</v>
      </c>
      <c r="C6" s="47">
        <v>191</v>
      </c>
      <c r="D6" s="47">
        <f t="shared" ref="D6:D34" si="0">K6</f>
        <v>197</v>
      </c>
      <c r="E6" s="26">
        <f t="shared" ref="E6:E34" si="1">D6-C6</f>
        <v>6</v>
      </c>
      <c r="F6" s="27"/>
      <c r="G6" s="58">
        <f>G38-G29</f>
        <v>511</v>
      </c>
      <c r="H6" s="39">
        <v>27</v>
      </c>
      <c r="I6" s="58">
        <f>G6-H6</f>
        <v>484</v>
      </c>
      <c r="J6" s="39">
        <v>287</v>
      </c>
      <c r="K6" s="58">
        <f t="shared" ref="K6:K27" si="2">I6-J6</f>
        <v>197</v>
      </c>
      <c r="L6" s="39">
        <v>134</v>
      </c>
      <c r="M6" s="58">
        <f>K6-L6-N6</f>
        <v>62</v>
      </c>
      <c r="N6" s="39">
        <v>1</v>
      </c>
    </row>
    <row r="7" spans="1:14">
      <c r="A7" s="2" t="s">
        <v>2</v>
      </c>
      <c r="B7" s="26">
        <v>151</v>
      </c>
      <c r="C7" s="47">
        <v>146</v>
      </c>
      <c r="D7" s="47">
        <f t="shared" si="0"/>
        <v>144</v>
      </c>
      <c r="E7" s="26">
        <f t="shared" si="1"/>
        <v>-2</v>
      </c>
      <c r="F7" s="27"/>
      <c r="G7" s="58">
        <v>313</v>
      </c>
      <c r="H7" s="39">
        <v>11</v>
      </c>
      <c r="I7" s="58">
        <f t="shared" ref="I7:I27" si="3">G7-H7</f>
        <v>302</v>
      </c>
      <c r="J7" s="39">
        <v>158</v>
      </c>
      <c r="K7" s="58">
        <f t="shared" si="2"/>
        <v>144</v>
      </c>
      <c r="L7" s="39">
        <v>111</v>
      </c>
      <c r="M7" s="58">
        <f t="shared" ref="M7:M27" si="4">K7-L7-N7</f>
        <v>33</v>
      </c>
      <c r="N7" s="39">
        <v>0</v>
      </c>
    </row>
    <row r="8" spans="1:14">
      <c r="A8" s="2" t="s">
        <v>3</v>
      </c>
      <c r="B8" s="26">
        <v>105</v>
      </c>
      <c r="C8" s="47">
        <v>100</v>
      </c>
      <c r="D8" s="47">
        <f t="shared" si="0"/>
        <v>101</v>
      </c>
      <c r="E8" s="26">
        <f t="shared" si="1"/>
        <v>1</v>
      </c>
      <c r="F8" s="27"/>
      <c r="G8" s="58">
        <f>G39-G31</f>
        <v>226</v>
      </c>
      <c r="H8" s="39">
        <v>8</v>
      </c>
      <c r="I8" s="58">
        <f t="shared" si="3"/>
        <v>218</v>
      </c>
      <c r="J8" s="39">
        <v>117</v>
      </c>
      <c r="K8" s="58">
        <f t="shared" si="2"/>
        <v>101</v>
      </c>
      <c r="L8" s="39">
        <v>68</v>
      </c>
      <c r="M8" s="58">
        <f t="shared" si="4"/>
        <v>32</v>
      </c>
      <c r="N8" s="39">
        <v>1</v>
      </c>
    </row>
    <row r="9" spans="1:14">
      <c r="A9" s="2" t="s">
        <v>4</v>
      </c>
      <c r="B9" s="26">
        <v>155</v>
      </c>
      <c r="C9" s="47">
        <v>154</v>
      </c>
      <c r="D9" s="47">
        <f t="shared" si="0"/>
        <v>155</v>
      </c>
      <c r="E9" s="26">
        <f t="shared" si="1"/>
        <v>1</v>
      </c>
      <c r="F9" s="27"/>
      <c r="G9" s="58">
        <v>317</v>
      </c>
      <c r="H9" s="39">
        <v>10</v>
      </c>
      <c r="I9" s="58">
        <f t="shared" si="3"/>
        <v>307</v>
      </c>
      <c r="J9" s="39">
        <v>152</v>
      </c>
      <c r="K9" s="58">
        <f t="shared" si="2"/>
        <v>155</v>
      </c>
      <c r="L9" s="39">
        <v>113</v>
      </c>
      <c r="M9" s="58">
        <f t="shared" si="4"/>
        <v>42</v>
      </c>
      <c r="N9" s="39">
        <v>0</v>
      </c>
    </row>
    <row r="10" spans="1:14">
      <c r="A10" s="2" t="s">
        <v>5</v>
      </c>
      <c r="B10" s="26">
        <v>114</v>
      </c>
      <c r="C10" s="47">
        <v>110</v>
      </c>
      <c r="D10" s="47">
        <f t="shared" si="0"/>
        <v>114</v>
      </c>
      <c r="E10" s="26">
        <f t="shared" si="1"/>
        <v>4</v>
      </c>
      <c r="F10" s="27"/>
      <c r="G10" s="58">
        <v>227</v>
      </c>
      <c r="H10" s="39">
        <v>10</v>
      </c>
      <c r="I10" s="58">
        <f t="shared" si="3"/>
        <v>217</v>
      </c>
      <c r="J10" s="39">
        <v>103</v>
      </c>
      <c r="K10" s="58">
        <f t="shared" si="2"/>
        <v>114</v>
      </c>
      <c r="L10" s="39">
        <v>81</v>
      </c>
      <c r="M10" s="58">
        <f t="shared" si="4"/>
        <v>33</v>
      </c>
      <c r="N10" s="39">
        <v>0</v>
      </c>
    </row>
    <row r="11" spans="1:14">
      <c r="A11" s="2" t="s">
        <v>6</v>
      </c>
      <c r="B11" s="26">
        <v>1481</v>
      </c>
      <c r="C11" s="47">
        <v>1464</v>
      </c>
      <c r="D11" s="47">
        <f t="shared" si="0"/>
        <v>1488</v>
      </c>
      <c r="E11" s="26">
        <f t="shared" si="1"/>
        <v>24</v>
      </c>
      <c r="F11" s="27"/>
      <c r="G11" s="58">
        <v>2866</v>
      </c>
      <c r="H11" s="39">
        <v>160</v>
      </c>
      <c r="I11" s="58">
        <f t="shared" si="3"/>
        <v>2706</v>
      </c>
      <c r="J11" s="39">
        <v>1218</v>
      </c>
      <c r="K11" s="58">
        <f t="shared" si="2"/>
        <v>1488</v>
      </c>
      <c r="L11" s="39">
        <v>1060</v>
      </c>
      <c r="M11" s="58">
        <f t="shared" si="4"/>
        <v>425</v>
      </c>
      <c r="N11" s="39">
        <v>3</v>
      </c>
    </row>
    <row r="12" spans="1:14">
      <c r="A12" s="2" t="s">
        <v>7</v>
      </c>
      <c r="B12" s="26">
        <v>662</v>
      </c>
      <c r="C12" s="47">
        <v>655</v>
      </c>
      <c r="D12" s="47">
        <f t="shared" si="0"/>
        <v>648</v>
      </c>
      <c r="E12" s="26">
        <f t="shared" si="1"/>
        <v>-7</v>
      </c>
      <c r="F12" s="27"/>
      <c r="G12" s="58">
        <v>1233</v>
      </c>
      <c r="H12" s="39">
        <v>28</v>
      </c>
      <c r="I12" s="58">
        <f t="shared" si="3"/>
        <v>1205</v>
      </c>
      <c r="J12" s="39">
        <v>557</v>
      </c>
      <c r="K12" s="58">
        <f t="shared" si="2"/>
        <v>648</v>
      </c>
      <c r="L12" s="39">
        <v>471</v>
      </c>
      <c r="M12" s="58">
        <f t="shared" si="4"/>
        <v>173</v>
      </c>
      <c r="N12" s="39">
        <v>4</v>
      </c>
    </row>
    <row r="13" spans="1:14">
      <c r="A13" s="2" t="s">
        <v>8</v>
      </c>
      <c r="B13" s="26">
        <v>247</v>
      </c>
      <c r="C13" s="47">
        <v>246</v>
      </c>
      <c r="D13" s="47">
        <f t="shared" si="0"/>
        <v>243</v>
      </c>
      <c r="E13" s="26">
        <f t="shared" si="1"/>
        <v>-3</v>
      </c>
      <c r="F13" s="27"/>
      <c r="G13" s="58">
        <v>473</v>
      </c>
      <c r="H13" s="39">
        <v>13</v>
      </c>
      <c r="I13" s="58">
        <f t="shared" si="3"/>
        <v>460</v>
      </c>
      <c r="J13" s="39">
        <v>217</v>
      </c>
      <c r="K13" s="58">
        <f t="shared" si="2"/>
        <v>243</v>
      </c>
      <c r="L13" s="39">
        <v>192</v>
      </c>
      <c r="M13" s="58">
        <f t="shared" si="4"/>
        <v>51</v>
      </c>
      <c r="N13" s="39">
        <v>0</v>
      </c>
    </row>
    <row r="14" spans="1:14">
      <c r="A14" s="2" t="s">
        <v>9</v>
      </c>
      <c r="B14" s="26">
        <v>133</v>
      </c>
      <c r="C14" s="47">
        <v>126</v>
      </c>
      <c r="D14" s="47">
        <f t="shared" si="0"/>
        <v>127</v>
      </c>
      <c r="E14" s="26">
        <f t="shared" si="1"/>
        <v>1</v>
      </c>
      <c r="F14" s="27"/>
      <c r="G14" s="58">
        <v>203</v>
      </c>
      <c r="H14" s="39">
        <v>6</v>
      </c>
      <c r="I14" s="58">
        <f t="shared" si="3"/>
        <v>197</v>
      </c>
      <c r="J14" s="39">
        <v>70</v>
      </c>
      <c r="K14" s="58">
        <f t="shared" si="2"/>
        <v>127</v>
      </c>
      <c r="L14" s="39">
        <v>100</v>
      </c>
      <c r="M14" s="58">
        <f t="shared" si="4"/>
        <v>27</v>
      </c>
      <c r="N14" s="39">
        <v>0</v>
      </c>
    </row>
    <row r="15" spans="1:14">
      <c r="A15" s="2" t="s">
        <v>10</v>
      </c>
      <c r="B15" s="26">
        <v>292</v>
      </c>
      <c r="C15" s="47">
        <v>275</v>
      </c>
      <c r="D15" s="47">
        <f t="shared" si="0"/>
        <v>272</v>
      </c>
      <c r="E15" s="26">
        <f t="shared" si="1"/>
        <v>-3</v>
      </c>
      <c r="F15" s="27"/>
      <c r="G15" s="58">
        <v>539</v>
      </c>
      <c r="H15" s="39">
        <v>16</v>
      </c>
      <c r="I15" s="58">
        <f t="shared" si="3"/>
        <v>523</v>
      </c>
      <c r="J15" s="39">
        <v>251</v>
      </c>
      <c r="K15" s="58">
        <f t="shared" si="2"/>
        <v>272</v>
      </c>
      <c r="L15" s="39">
        <v>205</v>
      </c>
      <c r="M15" s="58">
        <f t="shared" si="4"/>
        <v>67</v>
      </c>
      <c r="N15" s="39">
        <v>0</v>
      </c>
    </row>
    <row r="16" spans="1:14">
      <c r="A16" s="2" t="s">
        <v>11</v>
      </c>
      <c r="B16" s="26">
        <v>783</v>
      </c>
      <c r="C16" s="47">
        <v>776</v>
      </c>
      <c r="D16" s="47">
        <f t="shared" si="0"/>
        <v>785</v>
      </c>
      <c r="E16" s="26">
        <f>D16-C16</f>
        <v>9</v>
      </c>
      <c r="F16" s="27"/>
      <c r="G16" s="58">
        <v>1514</v>
      </c>
      <c r="H16" s="39">
        <v>45</v>
      </c>
      <c r="I16" s="58">
        <f t="shared" si="3"/>
        <v>1469</v>
      </c>
      <c r="J16" s="39">
        <v>684</v>
      </c>
      <c r="K16" s="58">
        <f t="shared" si="2"/>
        <v>785</v>
      </c>
      <c r="L16" s="39">
        <v>586</v>
      </c>
      <c r="M16" s="58">
        <f t="shared" si="4"/>
        <v>197</v>
      </c>
      <c r="N16" s="39">
        <v>2</v>
      </c>
    </row>
    <row r="17" spans="1:14">
      <c r="A17" s="2" t="s">
        <v>12</v>
      </c>
      <c r="B17" s="26">
        <v>90</v>
      </c>
      <c r="C17" s="47">
        <v>79</v>
      </c>
      <c r="D17" s="47">
        <f t="shared" si="0"/>
        <v>80</v>
      </c>
      <c r="E17" s="26">
        <f t="shared" si="1"/>
        <v>1</v>
      </c>
      <c r="F17" s="27"/>
      <c r="G17" s="58">
        <v>132</v>
      </c>
      <c r="H17" s="39">
        <v>5</v>
      </c>
      <c r="I17" s="58">
        <f t="shared" si="3"/>
        <v>127</v>
      </c>
      <c r="J17" s="39">
        <v>47</v>
      </c>
      <c r="K17" s="58">
        <f t="shared" si="2"/>
        <v>80</v>
      </c>
      <c r="L17" s="39">
        <v>53</v>
      </c>
      <c r="M17" s="58">
        <f t="shared" si="4"/>
        <v>27</v>
      </c>
      <c r="N17" s="39">
        <v>0</v>
      </c>
    </row>
    <row r="18" spans="1:14">
      <c r="A18" s="2" t="s">
        <v>13</v>
      </c>
      <c r="B18" s="26">
        <v>188</v>
      </c>
      <c r="C18" s="47">
        <v>185</v>
      </c>
      <c r="D18" s="47">
        <f t="shared" si="0"/>
        <v>188</v>
      </c>
      <c r="E18" s="26">
        <f t="shared" si="1"/>
        <v>3</v>
      </c>
      <c r="F18" s="27"/>
      <c r="G18" s="58">
        <v>378</v>
      </c>
      <c r="H18" s="39">
        <v>14</v>
      </c>
      <c r="I18" s="58">
        <f t="shared" si="3"/>
        <v>364</v>
      </c>
      <c r="J18" s="39">
        <v>176</v>
      </c>
      <c r="K18" s="58">
        <f t="shared" si="2"/>
        <v>188</v>
      </c>
      <c r="L18" s="39">
        <v>142</v>
      </c>
      <c r="M18" s="58">
        <f t="shared" si="4"/>
        <v>46</v>
      </c>
      <c r="N18" s="39">
        <v>0</v>
      </c>
    </row>
    <row r="19" spans="1:14">
      <c r="A19" s="2" t="s">
        <v>14</v>
      </c>
      <c r="B19" s="26">
        <v>61</v>
      </c>
      <c r="C19" s="47">
        <v>60</v>
      </c>
      <c r="D19" s="47">
        <f t="shared" si="0"/>
        <v>53</v>
      </c>
      <c r="E19" s="26">
        <f t="shared" si="1"/>
        <v>-7</v>
      </c>
      <c r="F19" s="27"/>
      <c r="G19" s="58">
        <v>137</v>
      </c>
      <c r="H19" s="39">
        <v>10</v>
      </c>
      <c r="I19" s="58">
        <f t="shared" si="3"/>
        <v>127</v>
      </c>
      <c r="J19" s="39">
        <v>74</v>
      </c>
      <c r="K19" s="58">
        <f t="shared" si="2"/>
        <v>53</v>
      </c>
      <c r="L19" s="39">
        <v>41</v>
      </c>
      <c r="M19" s="58">
        <f t="shared" si="4"/>
        <v>12</v>
      </c>
      <c r="N19" s="39">
        <v>0</v>
      </c>
    </row>
    <row r="20" spans="1:14">
      <c r="A20" s="2" t="s">
        <v>15</v>
      </c>
      <c r="B20" s="26">
        <v>117</v>
      </c>
      <c r="C20" s="47">
        <v>112</v>
      </c>
      <c r="D20" s="47">
        <f t="shared" si="0"/>
        <v>112</v>
      </c>
      <c r="E20" s="26">
        <f t="shared" si="1"/>
        <v>0</v>
      </c>
      <c r="F20" s="27"/>
      <c r="G20" s="58">
        <v>217</v>
      </c>
      <c r="H20" s="39">
        <v>5</v>
      </c>
      <c r="I20" s="58">
        <f t="shared" si="3"/>
        <v>212</v>
      </c>
      <c r="J20" s="39">
        <v>100</v>
      </c>
      <c r="K20" s="58">
        <f t="shared" si="2"/>
        <v>112</v>
      </c>
      <c r="L20" s="39">
        <v>85</v>
      </c>
      <c r="M20" s="58">
        <f t="shared" si="4"/>
        <v>27</v>
      </c>
      <c r="N20" s="39">
        <v>0</v>
      </c>
    </row>
    <row r="21" spans="1:14">
      <c r="A21" s="2" t="s">
        <v>16</v>
      </c>
      <c r="B21" s="26">
        <v>92</v>
      </c>
      <c r="C21" s="47">
        <v>91</v>
      </c>
      <c r="D21" s="47">
        <f t="shared" si="0"/>
        <v>92</v>
      </c>
      <c r="E21" s="26">
        <f t="shared" si="1"/>
        <v>1</v>
      </c>
      <c r="F21" s="27"/>
      <c r="G21" s="58">
        <v>189</v>
      </c>
      <c r="H21" s="39">
        <v>0</v>
      </c>
      <c r="I21" s="58">
        <f t="shared" si="3"/>
        <v>189</v>
      </c>
      <c r="J21" s="39">
        <v>97</v>
      </c>
      <c r="K21" s="58">
        <f t="shared" si="2"/>
        <v>92</v>
      </c>
      <c r="L21" s="39">
        <v>71</v>
      </c>
      <c r="M21" s="58">
        <f t="shared" si="4"/>
        <v>21</v>
      </c>
      <c r="N21" s="39">
        <v>0</v>
      </c>
    </row>
    <row r="22" spans="1:14">
      <c r="A22" s="2" t="s">
        <v>27</v>
      </c>
      <c r="B22" s="26">
        <v>88</v>
      </c>
      <c r="C22" s="47">
        <v>88</v>
      </c>
      <c r="D22" s="47">
        <f t="shared" si="0"/>
        <v>83</v>
      </c>
      <c r="E22" s="26">
        <f t="shared" si="1"/>
        <v>-5</v>
      </c>
      <c r="F22" s="27"/>
      <c r="G22" s="58">
        <v>159</v>
      </c>
      <c r="H22" s="39">
        <v>2</v>
      </c>
      <c r="I22" s="58">
        <f t="shared" si="3"/>
        <v>157</v>
      </c>
      <c r="J22" s="39">
        <v>74</v>
      </c>
      <c r="K22" s="58">
        <f t="shared" si="2"/>
        <v>83</v>
      </c>
      <c r="L22" s="39">
        <v>68</v>
      </c>
      <c r="M22" s="58">
        <f t="shared" si="4"/>
        <v>15</v>
      </c>
      <c r="N22" s="39">
        <v>0</v>
      </c>
    </row>
    <row r="23" spans="1:14">
      <c r="A23" s="2" t="s">
        <v>46</v>
      </c>
      <c r="B23" s="26">
        <v>206</v>
      </c>
      <c r="C23" s="47">
        <v>204</v>
      </c>
      <c r="D23" s="47">
        <f t="shared" si="0"/>
        <v>202</v>
      </c>
      <c r="E23" s="26">
        <f t="shared" si="1"/>
        <v>-2</v>
      </c>
      <c r="F23" s="27"/>
      <c r="G23" s="58">
        <v>341</v>
      </c>
      <c r="H23" s="39">
        <v>7</v>
      </c>
      <c r="I23" s="58">
        <f t="shared" si="3"/>
        <v>334</v>
      </c>
      <c r="J23" s="39">
        <v>132</v>
      </c>
      <c r="K23" s="58">
        <f t="shared" si="2"/>
        <v>202</v>
      </c>
      <c r="L23" s="39">
        <v>154</v>
      </c>
      <c r="M23" s="58">
        <f t="shared" si="4"/>
        <v>48</v>
      </c>
      <c r="N23" s="39">
        <v>0</v>
      </c>
    </row>
    <row r="24" spans="1:14">
      <c r="A24" s="2" t="s">
        <v>17</v>
      </c>
      <c r="B24" s="26">
        <v>275</v>
      </c>
      <c r="C24" s="47">
        <v>280</v>
      </c>
      <c r="D24" s="47">
        <f t="shared" si="0"/>
        <v>285</v>
      </c>
      <c r="E24" s="26">
        <f t="shared" si="1"/>
        <v>5</v>
      </c>
      <c r="F24" s="27"/>
      <c r="G24" s="58">
        <v>523</v>
      </c>
      <c r="H24" s="39">
        <v>16</v>
      </c>
      <c r="I24" s="58">
        <f t="shared" si="3"/>
        <v>507</v>
      </c>
      <c r="J24" s="39">
        <v>222</v>
      </c>
      <c r="K24" s="58">
        <f t="shared" si="2"/>
        <v>285</v>
      </c>
      <c r="L24" s="39">
        <v>215</v>
      </c>
      <c r="M24" s="58">
        <f t="shared" si="4"/>
        <v>69</v>
      </c>
      <c r="N24" s="39">
        <v>1</v>
      </c>
    </row>
    <row r="25" spans="1:14">
      <c r="A25" s="2" t="s">
        <v>18</v>
      </c>
      <c r="B25" s="26">
        <v>137</v>
      </c>
      <c r="C25" s="47">
        <v>132</v>
      </c>
      <c r="D25" s="47">
        <f t="shared" si="0"/>
        <v>137</v>
      </c>
      <c r="E25" s="26">
        <f t="shared" si="1"/>
        <v>5</v>
      </c>
      <c r="F25" s="27"/>
      <c r="G25" s="58">
        <v>270</v>
      </c>
      <c r="H25" s="39">
        <v>9</v>
      </c>
      <c r="I25" s="58">
        <f t="shared" si="3"/>
        <v>261</v>
      </c>
      <c r="J25" s="39">
        <v>124</v>
      </c>
      <c r="K25" s="58">
        <f t="shared" si="2"/>
        <v>137</v>
      </c>
      <c r="L25" s="39">
        <v>96</v>
      </c>
      <c r="M25" s="58">
        <f t="shared" si="4"/>
        <v>39</v>
      </c>
      <c r="N25" s="39">
        <v>2</v>
      </c>
    </row>
    <row r="26" spans="1:14">
      <c r="A26" s="2" t="s">
        <v>19</v>
      </c>
      <c r="B26" s="26">
        <v>274</v>
      </c>
      <c r="C26" s="47">
        <v>271</v>
      </c>
      <c r="D26" s="47">
        <f t="shared" si="0"/>
        <v>271</v>
      </c>
      <c r="E26" s="26">
        <f t="shared" si="1"/>
        <v>0</v>
      </c>
      <c r="F26" s="27"/>
      <c r="G26" s="58">
        <v>460</v>
      </c>
      <c r="H26" s="39">
        <v>8</v>
      </c>
      <c r="I26" s="58">
        <f t="shared" si="3"/>
        <v>452</v>
      </c>
      <c r="J26" s="39">
        <v>181</v>
      </c>
      <c r="K26" s="58">
        <f t="shared" si="2"/>
        <v>271</v>
      </c>
      <c r="L26" s="39">
        <v>227</v>
      </c>
      <c r="M26" s="58">
        <f t="shared" si="4"/>
        <v>44</v>
      </c>
      <c r="N26" s="39">
        <v>0</v>
      </c>
    </row>
    <row r="27" spans="1:14">
      <c r="A27" s="4" t="s">
        <v>20</v>
      </c>
      <c r="B27" s="28">
        <v>196</v>
      </c>
      <c r="C27" s="47">
        <v>198</v>
      </c>
      <c r="D27" s="47">
        <f t="shared" si="0"/>
        <v>150</v>
      </c>
      <c r="E27" s="26">
        <f t="shared" si="1"/>
        <v>-48</v>
      </c>
      <c r="F27" s="27"/>
      <c r="G27" s="59">
        <f>G40-G34</f>
        <v>320</v>
      </c>
      <c r="H27" s="40">
        <v>9</v>
      </c>
      <c r="I27" s="58">
        <f t="shared" si="3"/>
        <v>311</v>
      </c>
      <c r="J27" s="40">
        <v>161</v>
      </c>
      <c r="K27" s="58">
        <f t="shared" si="2"/>
        <v>150</v>
      </c>
      <c r="L27" s="40">
        <v>115</v>
      </c>
      <c r="M27" s="58">
        <f t="shared" si="4"/>
        <v>35</v>
      </c>
      <c r="N27" s="39">
        <v>0</v>
      </c>
    </row>
    <row r="28" spans="1:14" ht="15.75">
      <c r="A28" s="12" t="s">
        <v>29</v>
      </c>
      <c r="B28" s="30"/>
      <c r="C28" s="30"/>
      <c r="D28" s="30"/>
      <c r="E28" s="30"/>
      <c r="F28" s="29"/>
      <c r="G28" s="30"/>
      <c r="H28" s="29"/>
      <c r="I28" s="31"/>
      <c r="J28" s="29"/>
      <c r="K28" s="31"/>
      <c r="L28" s="29"/>
      <c r="M28" s="31"/>
      <c r="N28" s="32"/>
    </row>
    <row r="29" spans="1:14">
      <c r="A29" s="10" t="s">
        <v>21</v>
      </c>
      <c r="B29" s="24">
        <v>459</v>
      </c>
      <c r="C29" s="47">
        <v>440</v>
      </c>
      <c r="D29" s="47">
        <f t="shared" si="0"/>
        <v>434</v>
      </c>
      <c r="E29" s="26">
        <f t="shared" si="1"/>
        <v>-6</v>
      </c>
      <c r="F29" s="27"/>
      <c r="G29" s="60">
        <v>1388</v>
      </c>
      <c r="H29" s="41">
        <v>47</v>
      </c>
      <c r="I29" s="58">
        <f t="shared" ref="I29:I34" si="5">G29-H29</f>
        <v>1341</v>
      </c>
      <c r="J29" s="41">
        <v>907</v>
      </c>
      <c r="K29" s="58">
        <f t="shared" ref="K29:K34" si="6">I29-J29</f>
        <v>434</v>
      </c>
      <c r="L29" s="41">
        <v>342</v>
      </c>
      <c r="M29" s="58">
        <f t="shared" ref="M29:M34" si="7">K29-L29-N29</f>
        <v>91</v>
      </c>
      <c r="N29" s="41">
        <v>1</v>
      </c>
    </row>
    <row r="30" spans="1:14">
      <c r="A30" s="2" t="s">
        <v>22</v>
      </c>
      <c r="B30" s="26">
        <v>310</v>
      </c>
      <c r="C30" s="47">
        <v>301</v>
      </c>
      <c r="D30" s="47">
        <f t="shared" si="0"/>
        <v>315</v>
      </c>
      <c r="E30" s="26">
        <f t="shared" si="1"/>
        <v>14</v>
      </c>
      <c r="F30" s="27"/>
      <c r="G30" s="58">
        <v>592</v>
      </c>
      <c r="H30" s="39">
        <v>15</v>
      </c>
      <c r="I30" s="58">
        <f t="shared" si="5"/>
        <v>577</v>
      </c>
      <c r="J30" s="39">
        <v>262</v>
      </c>
      <c r="K30" s="58">
        <f t="shared" si="6"/>
        <v>315</v>
      </c>
      <c r="L30" s="39">
        <v>189</v>
      </c>
      <c r="M30" s="58">
        <f t="shared" si="7"/>
        <v>124</v>
      </c>
      <c r="N30" s="41">
        <v>2</v>
      </c>
    </row>
    <row r="31" spans="1:14">
      <c r="A31" s="2" t="s">
        <v>23</v>
      </c>
      <c r="B31" s="26">
        <v>428</v>
      </c>
      <c r="C31" s="47">
        <v>409</v>
      </c>
      <c r="D31" s="47">
        <f t="shared" si="0"/>
        <v>412</v>
      </c>
      <c r="E31" s="26">
        <f t="shared" si="1"/>
        <v>3</v>
      </c>
      <c r="F31" s="27"/>
      <c r="G31" s="58">
        <v>822</v>
      </c>
      <c r="H31" s="39">
        <v>48</v>
      </c>
      <c r="I31" s="58">
        <f t="shared" si="5"/>
        <v>774</v>
      </c>
      <c r="J31" s="39">
        <v>362</v>
      </c>
      <c r="K31" s="58">
        <f t="shared" si="6"/>
        <v>412</v>
      </c>
      <c r="L31" s="39">
        <v>290</v>
      </c>
      <c r="M31" s="58">
        <f t="shared" si="7"/>
        <v>122</v>
      </c>
      <c r="N31" s="41">
        <v>0</v>
      </c>
    </row>
    <row r="32" spans="1:14">
      <c r="A32" s="2" t="s">
        <v>24</v>
      </c>
      <c r="B32" s="26">
        <v>12983</v>
      </c>
      <c r="C32" s="47">
        <v>12942</v>
      </c>
      <c r="D32" s="47">
        <f t="shared" si="0"/>
        <v>13098</v>
      </c>
      <c r="E32" s="26">
        <f t="shared" si="1"/>
        <v>156</v>
      </c>
      <c r="F32" s="27"/>
      <c r="G32" s="58">
        <v>23498</v>
      </c>
      <c r="H32" s="39">
        <v>568</v>
      </c>
      <c r="I32" s="58">
        <f t="shared" si="5"/>
        <v>22930</v>
      </c>
      <c r="J32" s="39">
        <v>9832</v>
      </c>
      <c r="K32" s="58">
        <f t="shared" si="6"/>
        <v>13098</v>
      </c>
      <c r="L32" s="39">
        <v>6945</v>
      </c>
      <c r="M32" s="58">
        <f t="shared" si="7"/>
        <v>6105</v>
      </c>
      <c r="N32" s="41">
        <v>48</v>
      </c>
    </row>
    <row r="33" spans="1:14">
      <c r="A33" s="2" t="s">
        <v>25</v>
      </c>
      <c r="B33" s="26">
        <v>445</v>
      </c>
      <c r="C33" s="47">
        <v>440</v>
      </c>
      <c r="D33" s="47">
        <f t="shared" si="0"/>
        <v>430</v>
      </c>
      <c r="E33" s="26">
        <f t="shared" si="1"/>
        <v>-10</v>
      </c>
      <c r="F33" s="27"/>
      <c r="G33" s="58">
        <v>809</v>
      </c>
      <c r="H33" s="39">
        <v>16</v>
      </c>
      <c r="I33" s="58">
        <f t="shared" si="5"/>
        <v>793</v>
      </c>
      <c r="J33" s="39">
        <v>363</v>
      </c>
      <c r="K33" s="58">
        <f t="shared" si="6"/>
        <v>430</v>
      </c>
      <c r="L33" s="39">
        <v>331</v>
      </c>
      <c r="M33" s="58">
        <f t="shared" si="7"/>
        <v>99</v>
      </c>
      <c r="N33" s="41">
        <v>0</v>
      </c>
    </row>
    <row r="34" spans="1:14" ht="15.75" thickBot="1">
      <c r="A34" s="4" t="s">
        <v>26</v>
      </c>
      <c r="B34" s="28">
        <v>1150</v>
      </c>
      <c r="C34" s="47">
        <v>1128</v>
      </c>
      <c r="D34" s="47">
        <f t="shared" si="0"/>
        <v>1158</v>
      </c>
      <c r="E34" s="26">
        <f t="shared" si="1"/>
        <v>30</v>
      </c>
      <c r="F34" s="27"/>
      <c r="G34" s="59">
        <v>2054</v>
      </c>
      <c r="H34" s="40">
        <v>53</v>
      </c>
      <c r="I34" s="59">
        <f t="shared" si="5"/>
        <v>2001</v>
      </c>
      <c r="J34" s="40">
        <v>843</v>
      </c>
      <c r="K34" s="59">
        <f t="shared" si="6"/>
        <v>1158</v>
      </c>
      <c r="L34" s="40">
        <v>898</v>
      </c>
      <c r="M34" s="59">
        <f t="shared" si="7"/>
        <v>259</v>
      </c>
      <c r="N34" s="42">
        <v>1</v>
      </c>
    </row>
    <row r="35" spans="1:14" ht="30.75" customHeight="1" thickBot="1">
      <c r="A35" s="14" t="s">
        <v>32</v>
      </c>
      <c r="B35" s="33">
        <v>21978</v>
      </c>
      <c r="C35" s="48">
        <v>21772</v>
      </c>
      <c r="D35" s="47">
        <f>K35</f>
        <v>21922</v>
      </c>
      <c r="E35" s="26">
        <f t="shared" ref="E35:E36" si="8">C35-B35</f>
        <v>-206</v>
      </c>
      <c r="F35" s="54"/>
      <c r="G35" s="61">
        <f>G5+G6+G7+G8+G9+G10+G11+G12+G13+G14+G15+G16+G17+G18+G19+G20+G21+G22+G23+G24+G25+G26+G27+G29+G30+G31+G32+G33+G34</f>
        <v>40976</v>
      </c>
      <c r="H35" s="55">
        <f t="shared" ref="H35:N35" si="9">H5+H6+H7+H8+H9+H10+H11+H12+H13+H14+H15+H16+H17+H18+H19+H20+H21+H22+H23+H24+H25+H26+H27+H29+H30+H31+H32+H33+H34</f>
        <v>1176</v>
      </c>
      <c r="I35" s="61">
        <f t="shared" si="9"/>
        <v>39800</v>
      </c>
      <c r="J35" s="55">
        <f t="shared" si="9"/>
        <v>17878</v>
      </c>
      <c r="K35" s="61">
        <f t="shared" si="9"/>
        <v>21922</v>
      </c>
      <c r="L35" s="55">
        <f t="shared" si="9"/>
        <v>13480</v>
      </c>
      <c r="M35" s="61">
        <f t="shared" si="9"/>
        <v>8376</v>
      </c>
      <c r="N35" s="55">
        <f t="shared" si="9"/>
        <v>66</v>
      </c>
    </row>
    <row r="36" spans="1:14" ht="15.75" thickBot="1">
      <c r="A36" s="35" t="s">
        <v>48</v>
      </c>
      <c r="B36" s="56">
        <f>SUM(B5:B34)</f>
        <v>21978</v>
      </c>
      <c r="C36" s="56">
        <f>SUM(C5:C34)</f>
        <v>21772</v>
      </c>
      <c r="D36" s="47">
        <f>K36</f>
        <v>21996</v>
      </c>
      <c r="E36" s="53">
        <f t="shared" si="8"/>
        <v>-206</v>
      </c>
      <c r="F36" s="56"/>
      <c r="G36" s="57">
        <v>40986</v>
      </c>
      <c r="H36" s="57">
        <v>1148</v>
      </c>
      <c r="I36" s="57">
        <f t="shared" ref="I36" si="10">G36-H36</f>
        <v>39838</v>
      </c>
      <c r="J36" s="57">
        <v>17842</v>
      </c>
      <c r="K36" s="57">
        <f t="shared" ref="K36" si="11">I36-J36</f>
        <v>21996</v>
      </c>
      <c r="L36" s="57"/>
      <c r="M36" s="57">
        <f>K36-L36-N36</f>
        <v>21996</v>
      </c>
      <c r="N36" s="57"/>
    </row>
    <row r="37" spans="1:14" ht="15.75" thickBot="1">
      <c r="A37" s="43"/>
      <c r="B37" s="44"/>
      <c r="C37" s="44"/>
      <c r="D37" s="44"/>
      <c r="E37" s="53"/>
      <c r="F37" s="44"/>
      <c r="G37" s="62"/>
      <c r="H37" s="34"/>
      <c r="I37" s="62"/>
      <c r="J37" s="34"/>
      <c r="K37" s="62"/>
      <c r="L37" s="34"/>
      <c r="M37" s="62"/>
      <c r="N37" s="34"/>
    </row>
    <row r="38" spans="1:14">
      <c r="A38" s="19" t="s">
        <v>41</v>
      </c>
      <c r="B38" s="22">
        <f>B6+B29</f>
        <v>658</v>
      </c>
      <c r="C38" s="49">
        <f>C6+C29</f>
        <v>631</v>
      </c>
      <c r="D38" s="49">
        <f>D6+D29</f>
        <v>631</v>
      </c>
      <c r="E38" s="26">
        <f>D38-C38</f>
        <v>0</v>
      </c>
      <c r="F38" s="51"/>
      <c r="G38" s="60">
        <v>1899</v>
      </c>
      <c r="H38" s="41">
        <f t="shared" ref="H38:N38" si="12">H6+H29</f>
        <v>74</v>
      </c>
      <c r="I38" s="60">
        <f t="shared" si="12"/>
        <v>1825</v>
      </c>
      <c r="J38" s="41">
        <f t="shared" si="12"/>
        <v>1194</v>
      </c>
      <c r="K38" s="60">
        <f t="shared" si="12"/>
        <v>631</v>
      </c>
      <c r="L38" s="41">
        <f t="shared" si="12"/>
        <v>476</v>
      </c>
      <c r="M38" s="60">
        <f t="shared" si="12"/>
        <v>153</v>
      </c>
      <c r="N38" s="41">
        <f t="shared" si="12"/>
        <v>2</v>
      </c>
    </row>
    <row r="39" spans="1:14">
      <c r="A39" s="3" t="s">
        <v>42</v>
      </c>
      <c r="B39" s="23">
        <f>B8+B31</f>
        <v>533</v>
      </c>
      <c r="C39" s="50">
        <f>C8+C31</f>
        <v>509</v>
      </c>
      <c r="D39" s="50">
        <f>D8+D31</f>
        <v>513</v>
      </c>
      <c r="E39" s="26">
        <f t="shared" ref="E39:E40" si="13">D39-C39</f>
        <v>4</v>
      </c>
      <c r="F39" s="52"/>
      <c r="G39" s="58">
        <v>1048</v>
      </c>
      <c r="H39" s="39">
        <f t="shared" ref="H39:N39" si="14">H8+H31</f>
        <v>56</v>
      </c>
      <c r="I39" s="58">
        <f t="shared" si="14"/>
        <v>992</v>
      </c>
      <c r="J39" s="39">
        <f t="shared" si="14"/>
        <v>479</v>
      </c>
      <c r="K39" s="58">
        <f t="shared" si="14"/>
        <v>513</v>
      </c>
      <c r="L39" s="39">
        <f t="shared" si="14"/>
        <v>358</v>
      </c>
      <c r="M39" s="58">
        <f t="shared" si="14"/>
        <v>154</v>
      </c>
      <c r="N39" s="39">
        <f t="shared" si="14"/>
        <v>1</v>
      </c>
    </row>
    <row r="40" spans="1:14">
      <c r="A40" s="3" t="s">
        <v>43</v>
      </c>
      <c r="B40" s="23">
        <f>B27+B34</f>
        <v>1346</v>
      </c>
      <c r="C40" s="50">
        <f t="shared" ref="C40:D40" si="15">C27+C34</f>
        <v>1326</v>
      </c>
      <c r="D40" s="50">
        <f t="shared" si="15"/>
        <v>1308</v>
      </c>
      <c r="E40" s="26">
        <f t="shared" si="13"/>
        <v>-18</v>
      </c>
      <c r="F40" s="52"/>
      <c r="G40" s="58">
        <v>2374</v>
      </c>
      <c r="H40" s="39">
        <f t="shared" ref="H40:N40" si="16">H27+H34</f>
        <v>62</v>
      </c>
      <c r="I40" s="58">
        <f t="shared" si="16"/>
        <v>2312</v>
      </c>
      <c r="J40" s="39">
        <f t="shared" si="16"/>
        <v>1004</v>
      </c>
      <c r="K40" s="58">
        <f t="shared" si="16"/>
        <v>1308</v>
      </c>
      <c r="L40" s="39">
        <f t="shared" si="16"/>
        <v>1013</v>
      </c>
      <c r="M40" s="58">
        <f t="shared" si="16"/>
        <v>294</v>
      </c>
      <c r="N40" s="39">
        <f t="shared" si="16"/>
        <v>1</v>
      </c>
    </row>
  </sheetData>
  <mergeCells count="4">
    <mergeCell ref="A1:N1"/>
    <mergeCell ref="B2:D2"/>
    <mergeCell ref="G2:N2"/>
    <mergeCell ref="A4:N4"/>
  </mergeCells>
  <pageMargins left="0.25" right="0.25" top="0.75" bottom="0.75" header="0.3" footer="0.3"/>
  <pageSetup paperSize="9" scale="70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tabSelected="1" workbookViewId="0">
      <selection activeCell="E25" sqref="E25"/>
    </sheetView>
  </sheetViews>
  <sheetFormatPr defaultRowHeight="15"/>
  <cols>
    <col min="1" max="1" width="23.28515625" style="17" customWidth="1"/>
    <col min="2" max="2" width="19.85546875" style="17" customWidth="1"/>
    <col min="3" max="3" width="14.28515625" style="17" customWidth="1"/>
    <col min="4" max="4" width="19.28515625" style="37" customWidth="1"/>
    <col min="5" max="5" width="24.42578125" style="74" customWidth="1"/>
  </cols>
  <sheetData>
    <row r="1" spans="1:5" ht="12.75" customHeight="1">
      <c r="A1"/>
      <c r="B1"/>
      <c r="C1"/>
    </row>
    <row r="2" spans="1:5" ht="144.75" customHeight="1">
      <c r="A2" s="69" t="s">
        <v>28</v>
      </c>
      <c r="B2" s="70" t="s">
        <v>56</v>
      </c>
      <c r="C2" s="70" t="s">
        <v>53</v>
      </c>
      <c r="D2" s="75" t="s">
        <v>54</v>
      </c>
      <c r="E2" s="75" t="s">
        <v>55</v>
      </c>
    </row>
    <row r="3" spans="1:5">
      <c r="A3" s="65" t="s">
        <v>0</v>
      </c>
      <c r="B3" s="71">
        <v>160</v>
      </c>
      <c r="C3" s="71">
        <v>4883</v>
      </c>
      <c r="D3" s="76">
        <f>B3/C3*10000</f>
        <v>327.66741757116523</v>
      </c>
      <c r="E3" s="79">
        <v>31.8</v>
      </c>
    </row>
    <row r="4" spans="1:5">
      <c r="A4" s="65" t="s">
        <v>1</v>
      </c>
      <c r="B4" s="71">
        <v>201</v>
      </c>
      <c r="C4" s="71">
        <v>8490</v>
      </c>
      <c r="D4" s="76">
        <f t="shared" ref="D4:D33" si="0">B4/C4*10000</f>
        <v>236.74911660777383</v>
      </c>
      <c r="E4" s="79">
        <v>43.6</v>
      </c>
    </row>
    <row r="5" spans="1:5">
      <c r="A5" s="65" t="s">
        <v>2</v>
      </c>
      <c r="B5" s="71">
        <v>155</v>
      </c>
      <c r="C5" s="71">
        <v>6381</v>
      </c>
      <c r="D5" s="76">
        <f t="shared" si="0"/>
        <v>242.90863501018649</v>
      </c>
      <c r="E5" s="79">
        <v>18.899999999999999</v>
      </c>
    </row>
    <row r="6" spans="1:5">
      <c r="A6" s="65" t="s">
        <v>3</v>
      </c>
      <c r="B6" s="71">
        <v>120</v>
      </c>
      <c r="C6" s="71">
        <v>6138</v>
      </c>
      <c r="D6" s="76">
        <f t="shared" si="0"/>
        <v>195.50342130987292</v>
      </c>
      <c r="E6" s="79">
        <v>45.5</v>
      </c>
    </row>
    <row r="7" spans="1:5">
      <c r="A7" s="65" t="s">
        <v>4</v>
      </c>
      <c r="B7" s="71">
        <v>169</v>
      </c>
      <c r="C7" s="71">
        <v>5624</v>
      </c>
      <c r="D7" s="76">
        <f t="shared" si="0"/>
        <v>300.49786628733995</v>
      </c>
      <c r="E7" s="79">
        <v>39.700000000000003</v>
      </c>
    </row>
    <row r="8" spans="1:5">
      <c r="A8" s="65" t="s">
        <v>5</v>
      </c>
      <c r="B8" s="71">
        <v>109</v>
      </c>
      <c r="C8" s="71">
        <v>3801</v>
      </c>
      <c r="D8" s="76">
        <f t="shared" si="0"/>
        <v>286.76664035780055</v>
      </c>
      <c r="E8" s="79">
        <v>19.2</v>
      </c>
    </row>
    <row r="9" spans="1:5">
      <c r="A9" s="65" t="s">
        <v>6</v>
      </c>
      <c r="B9" s="71">
        <v>1794</v>
      </c>
      <c r="C9" s="71">
        <v>40255</v>
      </c>
      <c r="D9" s="76">
        <f t="shared" si="0"/>
        <v>445.65892435722276</v>
      </c>
      <c r="E9" s="79">
        <v>28.7</v>
      </c>
    </row>
    <row r="10" spans="1:5">
      <c r="A10" s="65" t="s">
        <v>7</v>
      </c>
      <c r="B10" s="71">
        <v>779</v>
      </c>
      <c r="C10" s="71">
        <v>15748</v>
      </c>
      <c r="D10" s="76">
        <f t="shared" si="0"/>
        <v>494.66598933197866</v>
      </c>
      <c r="E10" s="79">
        <v>40</v>
      </c>
    </row>
    <row r="11" spans="1:5">
      <c r="A11" s="65" t="s">
        <v>8</v>
      </c>
      <c r="B11" s="71">
        <v>254</v>
      </c>
      <c r="C11" s="71">
        <v>9707</v>
      </c>
      <c r="D11" s="76">
        <f t="shared" si="0"/>
        <v>261.66683836406719</v>
      </c>
      <c r="E11" s="79">
        <v>19.2</v>
      </c>
    </row>
    <row r="12" spans="1:5">
      <c r="A12" s="65" t="s">
        <v>9</v>
      </c>
      <c r="B12" s="71">
        <v>98</v>
      </c>
      <c r="C12" s="71">
        <v>2585</v>
      </c>
      <c r="D12" s="76">
        <f t="shared" si="0"/>
        <v>379.11025145067697</v>
      </c>
      <c r="E12" s="79">
        <v>7.7</v>
      </c>
    </row>
    <row r="13" spans="1:5">
      <c r="A13" s="65" t="s">
        <v>10</v>
      </c>
      <c r="B13" s="71">
        <v>263</v>
      </c>
      <c r="C13" s="71">
        <v>9716</v>
      </c>
      <c r="D13" s="76">
        <f t="shared" si="0"/>
        <v>270.68752573075341</v>
      </c>
      <c r="E13" s="79">
        <v>32.9</v>
      </c>
    </row>
    <row r="14" spans="1:5">
      <c r="A14" s="65" t="s">
        <v>11</v>
      </c>
      <c r="B14" s="71">
        <v>836</v>
      </c>
      <c r="C14" s="71">
        <v>27485</v>
      </c>
      <c r="D14" s="76">
        <f t="shared" si="0"/>
        <v>304.16590867746044</v>
      </c>
      <c r="E14" s="79">
        <v>30.1</v>
      </c>
    </row>
    <row r="15" spans="1:5">
      <c r="A15" s="65" t="s">
        <v>12</v>
      </c>
      <c r="B15" s="71">
        <v>78</v>
      </c>
      <c r="C15" s="71">
        <v>3147</v>
      </c>
      <c r="D15" s="76">
        <f t="shared" si="0"/>
        <v>247.85510009532888</v>
      </c>
      <c r="E15" s="79">
        <v>55.2</v>
      </c>
    </row>
    <row r="16" spans="1:5">
      <c r="A16" s="65" t="s">
        <v>13</v>
      </c>
      <c r="B16" s="71">
        <v>189</v>
      </c>
      <c r="C16" s="71">
        <v>8567</v>
      </c>
      <c r="D16" s="76">
        <f t="shared" si="0"/>
        <v>220.61398389167735</v>
      </c>
      <c r="E16" s="79">
        <v>21.5</v>
      </c>
    </row>
    <row r="17" spans="1:5">
      <c r="A17" s="65" t="s">
        <v>14</v>
      </c>
      <c r="B17" s="71">
        <v>70</v>
      </c>
      <c r="C17" s="71">
        <v>2873</v>
      </c>
      <c r="D17" s="76">
        <f t="shared" si="0"/>
        <v>243.64775495997213</v>
      </c>
      <c r="E17" s="79">
        <v>32</v>
      </c>
    </row>
    <row r="18" spans="1:5">
      <c r="A18" s="65" t="s">
        <v>15</v>
      </c>
      <c r="B18" s="71">
        <v>139</v>
      </c>
      <c r="C18" s="71">
        <v>4235</v>
      </c>
      <c r="D18" s="76">
        <f t="shared" si="0"/>
        <v>328.21723730814642</v>
      </c>
      <c r="E18" s="79">
        <v>37.5</v>
      </c>
    </row>
    <row r="19" spans="1:5">
      <c r="A19" s="65" t="s">
        <v>16</v>
      </c>
      <c r="B19" s="71">
        <v>110</v>
      </c>
      <c r="C19" s="71">
        <v>4487</v>
      </c>
      <c r="D19" s="76">
        <f t="shared" si="0"/>
        <v>245.15266324938713</v>
      </c>
      <c r="E19" s="79">
        <v>10.4</v>
      </c>
    </row>
    <row r="20" spans="1:5">
      <c r="A20" s="65" t="s">
        <v>27</v>
      </c>
      <c r="B20" s="71">
        <v>80</v>
      </c>
      <c r="C20" s="71">
        <v>3217</v>
      </c>
      <c r="D20" s="76">
        <f t="shared" si="0"/>
        <v>248.67889337892447</v>
      </c>
      <c r="E20" s="79">
        <v>16.899999999999999</v>
      </c>
    </row>
    <row r="21" spans="1:5">
      <c r="A21" s="65" t="s">
        <v>46</v>
      </c>
      <c r="B21" s="71">
        <v>212</v>
      </c>
      <c r="C21" s="71">
        <v>7358</v>
      </c>
      <c r="D21" s="76">
        <f t="shared" si="0"/>
        <v>288.12177222071216</v>
      </c>
      <c r="E21" s="79">
        <v>24.4</v>
      </c>
    </row>
    <row r="22" spans="1:5">
      <c r="A22" s="65" t="s">
        <v>17</v>
      </c>
      <c r="B22" s="71">
        <v>307</v>
      </c>
      <c r="C22" s="71">
        <v>10620</v>
      </c>
      <c r="D22" s="76">
        <f t="shared" si="0"/>
        <v>289.07721280602635</v>
      </c>
      <c r="E22" s="79">
        <v>32.299999999999997</v>
      </c>
    </row>
    <row r="23" spans="1:5">
      <c r="A23" s="65" t="s">
        <v>18</v>
      </c>
      <c r="B23" s="71">
        <v>127</v>
      </c>
      <c r="C23" s="71">
        <v>5358</v>
      </c>
      <c r="D23" s="76">
        <f t="shared" si="0"/>
        <v>237.02874206793581</v>
      </c>
      <c r="E23" s="79">
        <v>29.1</v>
      </c>
    </row>
    <row r="24" spans="1:5">
      <c r="A24" s="65" t="s">
        <v>19</v>
      </c>
      <c r="B24" s="71">
        <v>288</v>
      </c>
      <c r="C24" s="71">
        <v>7557</v>
      </c>
      <c r="D24" s="76">
        <f t="shared" si="0"/>
        <v>381.10361254466056</v>
      </c>
      <c r="E24" s="79">
        <v>26.7</v>
      </c>
    </row>
    <row r="25" spans="1:5">
      <c r="A25" s="65" t="s">
        <v>20</v>
      </c>
      <c r="B25" s="71">
        <v>172</v>
      </c>
      <c r="C25" s="71">
        <v>6896</v>
      </c>
      <c r="D25" s="76">
        <f t="shared" si="0"/>
        <v>249.41995359628768</v>
      </c>
      <c r="E25" s="79">
        <v>36.9</v>
      </c>
    </row>
    <row r="26" spans="1:5" ht="15.75">
      <c r="A26" s="67" t="s">
        <v>29</v>
      </c>
      <c r="B26" s="72"/>
      <c r="C26" s="72"/>
      <c r="D26" s="72"/>
      <c r="E26" s="79"/>
    </row>
    <row r="27" spans="1:5">
      <c r="A27" s="65" t="s">
        <v>21</v>
      </c>
      <c r="B27" s="71">
        <v>447</v>
      </c>
      <c r="C27" s="71">
        <v>19638</v>
      </c>
      <c r="D27" s="76">
        <f t="shared" si="0"/>
        <v>227.61992056217537</v>
      </c>
      <c r="E27" s="79">
        <v>11.7</v>
      </c>
    </row>
    <row r="28" spans="1:5">
      <c r="A28" s="65" t="s">
        <v>22</v>
      </c>
      <c r="B28" s="71">
        <v>404</v>
      </c>
      <c r="C28" s="71">
        <v>14078</v>
      </c>
      <c r="D28" s="76">
        <f t="shared" si="0"/>
        <v>286.97258133257566</v>
      </c>
      <c r="E28" s="79">
        <v>17.2</v>
      </c>
    </row>
    <row r="29" spans="1:5">
      <c r="A29" s="65" t="s">
        <v>23</v>
      </c>
      <c r="B29" s="71">
        <v>429</v>
      </c>
      <c r="C29" s="71">
        <v>12358</v>
      </c>
      <c r="D29" s="76">
        <f t="shared" si="0"/>
        <v>347.14355073636511</v>
      </c>
      <c r="E29" s="79">
        <v>17.29</v>
      </c>
    </row>
    <row r="30" spans="1:5">
      <c r="A30" s="65" t="s">
        <v>24</v>
      </c>
      <c r="B30" s="71">
        <v>13708</v>
      </c>
      <c r="C30" s="71">
        <v>264951</v>
      </c>
      <c r="D30" s="76">
        <f t="shared" si="0"/>
        <v>517.37868511536101</v>
      </c>
      <c r="E30" s="79">
        <v>35.700000000000003</v>
      </c>
    </row>
    <row r="31" spans="1:5">
      <c r="A31" s="65" t="s">
        <v>25</v>
      </c>
      <c r="B31" s="71">
        <v>478</v>
      </c>
      <c r="C31" s="71">
        <v>14901</v>
      </c>
      <c r="D31" s="76">
        <f t="shared" si="0"/>
        <v>320.78384001073755</v>
      </c>
      <c r="E31" s="79">
        <v>15.2</v>
      </c>
    </row>
    <row r="32" spans="1:5">
      <c r="A32" s="65" t="s">
        <v>26</v>
      </c>
      <c r="B32" s="71">
        <v>1170</v>
      </c>
      <c r="C32" s="71">
        <v>29836</v>
      </c>
      <c r="D32" s="76">
        <f t="shared" si="0"/>
        <v>392.14371899718464</v>
      </c>
      <c r="E32" s="79">
        <v>21.1</v>
      </c>
    </row>
    <row r="33" spans="1:5" ht="31.5">
      <c r="A33" s="68" t="s">
        <v>32</v>
      </c>
      <c r="B33" s="73">
        <v>23396</v>
      </c>
      <c r="C33" s="73">
        <v>620779</v>
      </c>
      <c r="D33" s="77">
        <f t="shared" si="0"/>
        <v>376.88130558540161</v>
      </c>
      <c r="E33" s="78"/>
    </row>
    <row r="34" spans="1:5">
      <c r="A34" s="66"/>
    </row>
  </sheetData>
  <pageMargins left="0.25" right="0.25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на 10.01.21</vt:lpstr>
      <vt:lpstr>РЕЕСТР на 10.04.21</vt:lpstr>
      <vt:lpstr>Эффективность ОМС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2025-04-15T12:56:52Z</dcterms:modified>
</cp:coreProperties>
</file>